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mc:AlternateContent xmlns:mc="http://schemas.openxmlformats.org/markup-compatibility/2006">
    <mc:Choice Requires="x15">
      <x15ac:absPath xmlns:x15ac="http://schemas.microsoft.com/office/spreadsheetml/2010/11/ac" url="/Users/dambo29/Dropbox/Work/DGA/1-Work/4-Time Cards/"/>
    </mc:Choice>
  </mc:AlternateContent>
  <xr:revisionPtr revIDLastSave="0" documentId="13_ncr:1_{75AEE18C-1751-5E4C-9E13-4FC91006B35C}" xr6:coauthVersionLast="46" xr6:coauthVersionMax="46" xr10:uidLastSave="{00000000-0000-0000-0000-000000000000}"/>
  <bookViews>
    <workbookView xWindow="0" yWindow="500" windowWidth="28800" windowHeight="17540" tabRatio="950" xr2:uid="{00000000-000D-0000-FFFF-FFFF00000000}"/>
  </bookViews>
  <sheets>
    <sheet name="SSN" sheetId="70" r:id="rId1"/>
    <sheet name="Sunday" sheetId="37" r:id="rId2"/>
    <sheet name="Monday" sheetId="33" r:id="rId3"/>
    <sheet name="Tuesday" sheetId="32" r:id="rId4"/>
    <sheet name="Wednesday" sheetId="34" r:id="rId5"/>
    <sheet name="Thursday" sheetId="35" r:id="rId6"/>
    <sheet name="Friday" sheetId="36" r:id="rId7"/>
    <sheet name="Saturday" sheetId="38" r:id="rId8"/>
    <sheet name="....." sheetId="52" r:id="rId9"/>
    <sheet name="1st AD-O" sheetId="39" r:id="rId10"/>
    <sheet name="1st AD-E" sheetId="40" r:id="rId11"/>
    <sheet name="2nd AD" sheetId="42" r:id="rId12"/>
    <sheet name="2nd 2nd AD" sheetId="41" r:id="rId13"/>
    <sheet name="Trainee" sheetId="45" r:id="rId14"/>
    <sheet name="PA-1" sheetId="43" r:id="rId15"/>
    <sheet name="PA-2" sheetId="44" r:id="rId16"/>
    <sheet name="DayP-1" sheetId="46" r:id="rId17"/>
    <sheet name="DayP-2" sheetId="50" r:id="rId18"/>
    <sheet name="DayP-3" sheetId="54" r:id="rId19"/>
    <sheet name="DayP-4" sheetId="72" r:id="rId20"/>
    <sheet name="DayP-5" sheetId="73" r:id="rId21"/>
  </sheets>
  <externalReferences>
    <externalReference r:id="rId22"/>
  </externalReferences>
  <definedNames>
    <definedName name="_xlnm.Print_Area" localSheetId="10">'1st AD-E'!$A$1:$AB$34</definedName>
    <definedName name="_xlnm.Print_Area" localSheetId="9">'1st AD-O'!$A$1:$AB$34</definedName>
    <definedName name="_xlnm.Print_Area" localSheetId="12">'2nd 2nd AD'!$A$1:$AB$34</definedName>
    <definedName name="_xlnm.Print_Area" localSheetId="11">'2nd AD'!$A$1:$AB$34</definedName>
    <definedName name="_xlnm.Print_Area" localSheetId="16">'DayP-1'!$A$1:$AB$34</definedName>
    <definedName name="_xlnm.Print_Area" localSheetId="17">'DayP-2'!$A$1:$AB$34</definedName>
    <definedName name="_xlnm.Print_Area" localSheetId="18">'DayP-3'!$A$1:$AB$34</definedName>
    <definedName name="_xlnm.Print_Area" localSheetId="19">'DayP-4'!$A$1:$AB$34</definedName>
    <definedName name="_xlnm.Print_Area" localSheetId="20">'DayP-5'!$A$1:$AB$34</definedName>
    <definedName name="_xlnm.Print_Area" localSheetId="6">Friday!$A$1:$N$25</definedName>
    <definedName name="_xlnm.Print_Area" localSheetId="2">Monday!$A$1:$N$25</definedName>
    <definedName name="_xlnm.Print_Area" localSheetId="14">'PA-1'!$A$1:$AB$34</definedName>
    <definedName name="_xlnm.Print_Area" localSheetId="15">'PA-2'!$A$1:$AB$34</definedName>
    <definedName name="_xlnm.Print_Area" localSheetId="7">Saturday!$A$1:$N$25</definedName>
    <definedName name="_xlnm.Print_Area" localSheetId="0">SSN!$A$1:$K$2</definedName>
    <definedName name="_xlnm.Print_Area" localSheetId="1">Sunday!$A$1:$N$25</definedName>
    <definedName name="_xlnm.Print_Area" localSheetId="5">Thursday!$A$1:$N$25</definedName>
    <definedName name="_xlnm.Print_Area" localSheetId="13">Trainee!$A$1:$AB$34</definedName>
    <definedName name="_xlnm.Print_Area" localSheetId="3">Tuesday!$A$1:$N$25</definedName>
    <definedName name="_xlnm.Print_Area" localSheetId="4">Wednesday!$A$1:$N$25</definedName>
    <definedName name="_xlnm.Print_Area">'/Users/dambo':'[1]TopSheet'!$A$1:$P$75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7" l="1"/>
  <c r="C8" i="37"/>
  <c r="D8" i="37"/>
  <c r="K7" i="39" s="1"/>
  <c r="H8" i="37"/>
  <c r="J8" i="37" s="1"/>
  <c r="B9" i="37"/>
  <c r="B7" i="40" s="1"/>
  <c r="C9" i="37"/>
  <c r="D9" i="37"/>
  <c r="K7" i="40" s="1"/>
  <c r="H9" i="37"/>
  <c r="J9" i="37"/>
  <c r="K9" i="37"/>
  <c r="B10" i="37"/>
  <c r="C10" i="37"/>
  <c r="D10" i="37"/>
  <c r="H10" i="37"/>
  <c r="J10" i="37" s="1"/>
  <c r="B11" i="37"/>
  <c r="C11" i="37"/>
  <c r="R7" i="41" s="1"/>
  <c r="D11" i="37"/>
  <c r="K7" i="41" s="1"/>
  <c r="H11" i="37"/>
  <c r="J11" i="37" s="1"/>
  <c r="B12" i="37"/>
  <c r="B7" i="45" s="1"/>
  <c r="C12" i="37"/>
  <c r="D12" i="37"/>
  <c r="K7" i="45" s="1"/>
  <c r="G12" i="37"/>
  <c r="G13" i="37" s="1"/>
  <c r="J12" i="43" s="1"/>
  <c r="J12" i="37"/>
  <c r="B13" i="37"/>
  <c r="C13" i="37"/>
  <c r="D13" i="37"/>
  <c r="K7" i="43" s="1"/>
  <c r="F13" i="37"/>
  <c r="J13" i="37"/>
  <c r="B14" i="37"/>
  <c r="B7" i="44" s="1"/>
  <c r="C14" i="37"/>
  <c r="D14" i="37"/>
  <c r="K7" i="44" s="1"/>
  <c r="F14" i="37"/>
  <c r="G14" i="37"/>
  <c r="J12" i="44" s="1"/>
  <c r="J14" i="37"/>
  <c r="B16" i="37"/>
  <c r="C16" i="37"/>
  <c r="D16" i="37"/>
  <c r="F16" i="37" s="1"/>
  <c r="I12" i="46" s="1"/>
  <c r="J16" i="37"/>
  <c r="B17" i="37"/>
  <c r="C17" i="37"/>
  <c r="D17" i="37"/>
  <c r="F17" i="37" s="1"/>
  <c r="I18" i="50" s="1"/>
  <c r="G17" i="37"/>
  <c r="J17" i="37"/>
  <c r="B18" i="37"/>
  <c r="C18" i="37"/>
  <c r="D18" i="37"/>
  <c r="J18" i="37"/>
  <c r="B19" i="37"/>
  <c r="C19" i="37"/>
  <c r="D19" i="37"/>
  <c r="F19" i="37" s="1"/>
  <c r="G19" i="37"/>
  <c r="J19" i="37"/>
  <c r="B20" i="37"/>
  <c r="C20" i="37"/>
  <c r="D20" i="37"/>
  <c r="F20" i="37" s="1"/>
  <c r="J20" i="37"/>
  <c r="C4" i="33"/>
  <c r="H4" i="33"/>
  <c r="M4" i="33"/>
  <c r="B8" i="33"/>
  <c r="C8" i="33"/>
  <c r="E8" i="33"/>
  <c r="H8" i="33" s="1"/>
  <c r="M13" i="39" s="1"/>
  <c r="B9" i="33"/>
  <c r="C9" i="33"/>
  <c r="E9" i="33"/>
  <c r="H9" i="33" s="1"/>
  <c r="M13" i="40" s="1"/>
  <c r="P13" i="40" s="1"/>
  <c r="B10" i="33"/>
  <c r="C10" i="33"/>
  <c r="H10" i="33"/>
  <c r="J10" i="33" s="1"/>
  <c r="B11" i="33"/>
  <c r="C11" i="33"/>
  <c r="H11" i="33"/>
  <c r="J11" i="33" s="1"/>
  <c r="B12" i="33"/>
  <c r="C12" i="33"/>
  <c r="G12" i="33"/>
  <c r="J12" i="33"/>
  <c r="B13" i="33"/>
  <c r="C13" i="33"/>
  <c r="F13" i="33"/>
  <c r="G13" i="33"/>
  <c r="J13" i="33"/>
  <c r="B14" i="33"/>
  <c r="C14" i="33"/>
  <c r="F14" i="33"/>
  <c r="I13" i="44" s="1"/>
  <c r="G14" i="33"/>
  <c r="J14" i="33"/>
  <c r="B16" i="33"/>
  <c r="C16" i="33"/>
  <c r="D16" i="33"/>
  <c r="F16" i="33" s="1"/>
  <c r="I13" i="46" s="1"/>
  <c r="J16" i="33"/>
  <c r="B17" i="33"/>
  <c r="C17" i="33"/>
  <c r="D17" i="33"/>
  <c r="G17" i="33" s="1"/>
  <c r="J13" i="50" s="1"/>
  <c r="F17" i="33"/>
  <c r="I13" i="50" s="1"/>
  <c r="J17" i="33"/>
  <c r="B18" i="33"/>
  <c r="C18" i="33"/>
  <c r="D18" i="33"/>
  <c r="F18" i="33" s="1"/>
  <c r="J18" i="33"/>
  <c r="B19" i="33"/>
  <c r="C19" i="33"/>
  <c r="D19" i="33"/>
  <c r="F19" i="33"/>
  <c r="G19" i="33"/>
  <c r="J19" i="33"/>
  <c r="B20" i="33"/>
  <c r="C20" i="33"/>
  <c r="D20" i="33"/>
  <c r="F20" i="33"/>
  <c r="G20" i="33"/>
  <c r="J20" i="33"/>
  <c r="C4" i="32"/>
  <c r="H4" i="32"/>
  <c r="M4" i="32"/>
  <c r="B8" i="32"/>
  <c r="C8" i="32"/>
  <c r="E8" i="32"/>
  <c r="H8" i="32"/>
  <c r="J8" i="32"/>
  <c r="K8" i="32"/>
  <c r="B9" i="32"/>
  <c r="C9" i="32"/>
  <c r="E9" i="32"/>
  <c r="H9" i="32"/>
  <c r="J9" i="32"/>
  <c r="K9" i="32"/>
  <c r="M9" i="32"/>
  <c r="B10" i="32"/>
  <c r="C10" i="32"/>
  <c r="H10" i="32"/>
  <c r="M10" i="32"/>
  <c r="B11" i="32"/>
  <c r="C11" i="32"/>
  <c r="H11" i="32"/>
  <c r="J11" i="32"/>
  <c r="K11" i="32"/>
  <c r="M11" i="32"/>
  <c r="B12" i="32"/>
  <c r="C12" i="32"/>
  <c r="G12" i="32"/>
  <c r="G13" i="32" s="1"/>
  <c r="J14" i="43" s="1"/>
  <c r="J12" i="32"/>
  <c r="M12" i="32"/>
  <c r="B13" i="32"/>
  <c r="C13" i="32"/>
  <c r="F13" i="32"/>
  <c r="J13" i="32"/>
  <c r="M13" i="32"/>
  <c r="B14" i="32"/>
  <c r="C14" i="32"/>
  <c r="F14" i="32"/>
  <c r="G14" i="32"/>
  <c r="J14" i="44" s="1"/>
  <c r="J14" i="32"/>
  <c r="M14" i="32"/>
  <c r="B16" i="32"/>
  <c r="C16" i="32"/>
  <c r="D16" i="32"/>
  <c r="F16" i="32" s="1"/>
  <c r="J16" i="32"/>
  <c r="M16" i="32"/>
  <c r="B17" i="32"/>
  <c r="C17" i="32"/>
  <c r="D17" i="32"/>
  <c r="J17" i="32"/>
  <c r="M17" i="32"/>
  <c r="B18" i="32"/>
  <c r="C18" i="32"/>
  <c r="D18" i="32"/>
  <c r="F18" i="32"/>
  <c r="I14" i="72" s="1"/>
  <c r="G18" i="32"/>
  <c r="J18" i="32"/>
  <c r="M18" i="32"/>
  <c r="B19" i="32"/>
  <c r="C19" i="32"/>
  <c r="D19" i="32"/>
  <c r="F19" i="32"/>
  <c r="G19" i="32"/>
  <c r="J19" i="32"/>
  <c r="M19" i="32"/>
  <c r="B20" i="32"/>
  <c r="C20" i="32"/>
  <c r="D20" i="32"/>
  <c r="F20" i="32"/>
  <c r="G20" i="32"/>
  <c r="J20" i="32"/>
  <c r="M20" i="32"/>
  <c r="C4" i="34"/>
  <c r="H4" i="34"/>
  <c r="H4" i="35" s="1"/>
  <c r="H4" i="36" s="1"/>
  <c r="H4" i="38" s="1"/>
  <c r="M4" i="34"/>
  <c r="B8" i="34"/>
  <c r="C8" i="34"/>
  <c r="E8" i="34"/>
  <c r="H8" i="34"/>
  <c r="B9" i="34"/>
  <c r="C9" i="34"/>
  <c r="E9" i="34"/>
  <c r="M9" i="34" s="1"/>
  <c r="H9" i="34"/>
  <c r="J9" i="34"/>
  <c r="K9" i="34"/>
  <c r="B10" i="34"/>
  <c r="C10" i="34"/>
  <c r="H10" i="34"/>
  <c r="J10" i="34"/>
  <c r="K10" i="34"/>
  <c r="M10" i="34"/>
  <c r="B11" i="34"/>
  <c r="C11" i="34"/>
  <c r="H11" i="34"/>
  <c r="K11" i="34" s="1"/>
  <c r="J11" i="34"/>
  <c r="M11" i="34"/>
  <c r="B12" i="34"/>
  <c r="C12" i="34"/>
  <c r="G12" i="34"/>
  <c r="G14" i="34" s="1"/>
  <c r="J12" i="34"/>
  <c r="M12" i="34"/>
  <c r="B13" i="34"/>
  <c r="C13" i="34"/>
  <c r="F13" i="34"/>
  <c r="J13" i="34"/>
  <c r="M13" i="34"/>
  <c r="B14" i="34"/>
  <c r="C14" i="34"/>
  <c r="F14" i="34"/>
  <c r="I15" i="44" s="1"/>
  <c r="J14" i="34"/>
  <c r="M14" i="34"/>
  <c r="B16" i="34"/>
  <c r="C16" i="34"/>
  <c r="D16" i="34"/>
  <c r="F16" i="34" s="1"/>
  <c r="I15" i="46" s="1"/>
  <c r="J16" i="34"/>
  <c r="M16" i="34"/>
  <c r="B17" i="34"/>
  <c r="C17" i="34"/>
  <c r="D17" i="34"/>
  <c r="F17" i="34" s="1"/>
  <c r="I15" i="50" s="1"/>
  <c r="J17" i="34"/>
  <c r="M17" i="34"/>
  <c r="B18" i="34"/>
  <c r="C18" i="34"/>
  <c r="D18" i="34"/>
  <c r="J18" i="34"/>
  <c r="M18" i="34"/>
  <c r="B19" i="34"/>
  <c r="C19" i="34"/>
  <c r="D19" i="34"/>
  <c r="F19" i="34"/>
  <c r="G19" i="34"/>
  <c r="J19" i="34"/>
  <c r="M19" i="34"/>
  <c r="B20" i="34"/>
  <c r="C20" i="34"/>
  <c r="D20" i="34"/>
  <c r="F20" i="34"/>
  <c r="G20" i="34"/>
  <c r="J20" i="34"/>
  <c r="M20" i="34"/>
  <c r="C4" i="35"/>
  <c r="M4" i="35"/>
  <c r="B8" i="35"/>
  <c r="C8" i="35"/>
  <c r="E8" i="35"/>
  <c r="M8" i="35"/>
  <c r="B9" i="35"/>
  <c r="C9" i="35"/>
  <c r="E9" i="35"/>
  <c r="H9" i="35"/>
  <c r="M16" i="40" s="1"/>
  <c r="P16" i="40" s="1"/>
  <c r="J9" i="35"/>
  <c r="B10" i="35"/>
  <c r="C10" i="35"/>
  <c r="H10" i="35"/>
  <c r="J10" i="35"/>
  <c r="K10" i="35"/>
  <c r="M10" i="35"/>
  <c r="B11" i="35"/>
  <c r="C11" i="35"/>
  <c r="H11" i="35"/>
  <c r="M11" i="35"/>
  <c r="B12" i="35"/>
  <c r="C12" i="35"/>
  <c r="G12" i="35"/>
  <c r="J12" i="35"/>
  <c r="M12" i="35"/>
  <c r="B13" i="35"/>
  <c r="C13" i="35"/>
  <c r="F13" i="35"/>
  <c r="G13" i="35"/>
  <c r="J16" i="43" s="1"/>
  <c r="J13" i="35"/>
  <c r="M13" i="35"/>
  <c r="B14" i="35"/>
  <c r="C14" i="35"/>
  <c r="F14" i="35"/>
  <c r="G14" i="35"/>
  <c r="J14" i="35"/>
  <c r="M14" i="35"/>
  <c r="B16" i="35"/>
  <c r="C16" i="35"/>
  <c r="D16" i="35"/>
  <c r="G16" i="35" s="1"/>
  <c r="J16" i="46" s="1"/>
  <c r="J16" i="35"/>
  <c r="M16" i="35"/>
  <c r="B17" i="35"/>
  <c r="C17" i="35"/>
  <c r="D17" i="35"/>
  <c r="F17" i="35"/>
  <c r="G17" i="35"/>
  <c r="J16" i="50" s="1"/>
  <c r="J17" i="35"/>
  <c r="M17" i="35"/>
  <c r="B18" i="35"/>
  <c r="C18" i="35"/>
  <c r="D18" i="35"/>
  <c r="F18" i="35" s="1"/>
  <c r="I16" i="72" s="1"/>
  <c r="J18" i="35"/>
  <c r="M18" i="35"/>
  <c r="B19" i="35"/>
  <c r="C19" i="35"/>
  <c r="D19" i="35"/>
  <c r="J19" i="35"/>
  <c r="M19" i="35"/>
  <c r="B20" i="35"/>
  <c r="C20" i="35"/>
  <c r="D20" i="35"/>
  <c r="F20" i="35"/>
  <c r="G20" i="35"/>
  <c r="J20" i="35"/>
  <c r="M20" i="35"/>
  <c r="C4" i="36"/>
  <c r="M4" i="36"/>
  <c r="B8" i="36"/>
  <c r="C8" i="36"/>
  <c r="E8" i="36"/>
  <c r="B9" i="36"/>
  <c r="C9" i="36"/>
  <c r="E9" i="36"/>
  <c r="M9" i="36"/>
  <c r="B10" i="36"/>
  <c r="C10" i="36"/>
  <c r="H10" i="36"/>
  <c r="J10" i="36"/>
  <c r="K10" i="36"/>
  <c r="M10" i="36"/>
  <c r="B11" i="36"/>
  <c r="C11" i="36"/>
  <c r="H11" i="36"/>
  <c r="J11" i="36"/>
  <c r="K11" i="36"/>
  <c r="M11" i="36"/>
  <c r="B12" i="36"/>
  <c r="C12" i="36"/>
  <c r="G12" i="36"/>
  <c r="J12" i="36"/>
  <c r="M12" i="36"/>
  <c r="B13" i="36"/>
  <c r="C13" i="36"/>
  <c r="F13" i="36"/>
  <c r="I17" i="43" s="1"/>
  <c r="G13" i="36"/>
  <c r="J13" i="36"/>
  <c r="M13" i="36"/>
  <c r="B14" i="36"/>
  <c r="C14" i="36"/>
  <c r="F14" i="36"/>
  <c r="G14" i="36"/>
  <c r="J14" i="36"/>
  <c r="M14" i="36"/>
  <c r="B16" i="36"/>
  <c r="C16" i="36"/>
  <c r="D16" i="36"/>
  <c r="J16" i="36"/>
  <c r="M16" i="36"/>
  <c r="B17" i="36"/>
  <c r="C17" i="36"/>
  <c r="D17" i="36"/>
  <c r="G17" i="36" s="1"/>
  <c r="J17" i="50" s="1"/>
  <c r="F17" i="36"/>
  <c r="I17" i="50" s="1"/>
  <c r="J17" i="36"/>
  <c r="M17" i="36"/>
  <c r="B18" i="36"/>
  <c r="C18" i="36"/>
  <c r="D18" i="36"/>
  <c r="F18" i="36"/>
  <c r="G18" i="36"/>
  <c r="J17" i="72" s="1"/>
  <c r="J18" i="36"/>
  <c r="M18" i="36"/>
  <c r="B19" i="36"/>
  <c r="C19" i="36"/>
  <c r="D19" i="36"/>
  <c r="F19" i="36" s="1"/>
  <c r="J19" i="36"/>
  <c r="M19" i="36"/>
  <c r="B20" i="36"/>
  <c r="C20" i="36"/>
  <c r="D20" i="36"/>
  <c r="J20" i="36"/>
  <c r="M20" i="36"/>
  <c r="C4" i="38"/>
  <c r="M4" i="38"/>
  <c r="B8" i="38"/>
  <c r="C8" i="38"/>
  <c r="E8" i="38"/>
  <c r="K8" i="38" s="1"/>
  <c r="H8" i="38"/>
  <c r="J8" i="38"/>
  <c r="B9" i="38"/>
  <c r="C9" i="38"/>
  <c r="E9" i="38"/>
  <c r="M9" i="38" s="1"/>
  <c r="B10" i="38"/>
  <c r="C10" i="38"/>
  <c r="H10" i="38"/>
  <c r="M10" i="38"/>
  <c r="B11" i="38"/>
  <c r="C11" i="38"/>
  <c r="H11" i="38"/>
  <c r="J11" i="38"/>
  <c r="K11" i="38"/>
  <c r="M11" i="38"/>
  <c r="B12" i="38"/>
  <c r="C12" i="38"/>
  <c r="G12" i="38"/>
  <c r="J12" i="38"/>
  <c r="M12" i="38"/>
  <c r="B13" i="38"/>
  <c r="C13" i="38"/>
  <c r="F13" i="38"/>
  <c r="J13" i="38"/>
  <c r="M13" i="38"/>
  <c r="B14" i="38"/>
  <c r="C14" i="38"/>
  <c r="F14" i="38"/>
  <c r="G14" i="38"/>
  <c r="J18" i="44" s="1"/>
  <c r="J14" i="38"/>
  <c r="M14" i="38"/>
  <c r="B16" i="38"/>
  <c r="C16" i="38"/>
  <c r="D16" i="38"/>
  <c r="F16" i="38"/>
  <c r="G16" i="38"/>
  <c r="J16" i="38"/>
  <c r="M16" i="38"/>
  <c r="B17" i="38"/>
  <c r="C17" i="38"/>
  <c r="D17" i="38"/>
  <c r="J17" i="38"/>
  <c r="M17" i="38"/>
  <c r="B18" i="38"/>
  <c r="C18" i="38"/>
  <c r="D18" i="38"/>
  <c r="G18" i="38" s="1"/>
  <c r="F18" i="38"/>
  <c r="J18" i="38"/>
  <c r="M18" i="38"/>
  <c r="B19" i="38"/>
  <c r="C19" i="38"/>
  <c r="D19" i="38"/>
  <c r="F19" i="38"/>
  <c r="G19" i="38"/>
  <c r="J19" i="38"/>
  <c r="M19" i="38"/>
  <c r="B20" i="38"/>
  <c r="C20" i="38"/>
  <c r="D20" i="38"/>
  <c r="F20" i="38" s="1"/>
  <c r="J20" i="38"/>
  <c r="M20" i="38"/>
  <c r="B5" i="39"/>
  <c r="K5" i="39"/>
  <c r="B7" i="39"/>
  <c r="R7" i="39"/>
  <c r="B12" i="39"/>
  <c r="C12" i="39" s="1"/>
  <c r="H12" i="39"/>
  <c r="E12" i="39" s="1"/>
  <c r="I12" i="39"/>
  <c r="J12" i="39"/>
  <c r="O12" i="39"/>
  <c r="I13" i="39"/>
  <c r="J13" i="39"/>
  <c r="O13" i="39"/>
  <c r="E14" i="39"/>
  <c r="H14" i="39"/>
  <c r="B14" i="39" s="1"/>
  <c r="C14" i="39" s="1"/>
  <c r="I14" i="39"/>
  <c r="J14" i="39"/>
  <c r="M14" i="39"/>
  <c r="P14" i="39" s="1"/>
  <c r="O14" i="39"/>
  <c r="B15" i="39"/>
  <c r="C15" i="39"/>
  <c r="E15" i="39"/>
  <c r="H15" i="39"/>
  <c r="I15" i="39"/>
  <c r="J15" i="39"/>
  <c r="O15" i="39"/>
  <c r="I16" i="39"/>
  <c r="J16" i="39"/>
  <c r="O16" i="39"/>
  <c r="H17" i="39"/>
  <c r="I17" i="39"/>
  <c r="J17" i="39"/>
  <c r="O17" i="39"/>
  <c r="E18" i="39"/>
  <c r="H18" i="39"/>
  <c r="B18" i="39" s="1"/>
  <c r="C18" i="39" s="1"/>
  <c r="I18" i="39"/>
  <c r="J18" i="39"/>
  <c r="M18" i="39"/>
  <c r="P18" i="39" s="1"/>
  <c r="O18" i="39"/>
  <c r="B5" i="40"/>
  <c r="K5" i="40"/>
  <c r="R7" i="40"/>
  <c r="E12" i="40"/>
  <c r="H12" i="40"/>
  <c r="B12" i="40" s="1"/>
  <c r="C12" i="40" s="1"/>
  <c r="I12" i="40"/>
  <c r="J12" i="40"/>
  <c r="M12" i="40"/>
  <c r="P12" i="40" s="1"/>
  <c r="O12" i="40"/>
  <c r="I13" i="40"/>
  <c r="J13" i="40"/>
  <c r="O13" i="40"/>
  <c r="B14" i="40"/>
  <c r="C14" i="40" s="1"/>
  <c r="H14" i="40"/>
  <c r="I14" i="40"/>
  <c r="J14" i="40"/>
  <c r="M14" i="40"/>
  <c r="O14" i="40"/>
  <c r="P14" i="40"/>
  <c r="H15" i="40"/>
  <c r="I15" i="40"/>
  <c r="J15" i="40"/>
  <c r="M15" i="40"/>
  <c r="P15" i="40" s="1"/>
  <c r="O15" i="40"/>
  <c r="H16" i="40"/>
  <c r="B16" i="40" s="1"/>
  <c r="C16" i="40" s="1"/>
  <c r="I16" i="40"/>
  <c r="J16" i="40"/>
  <c r="O16" i="40"/>
  <c r="I17" i="40"/>
  <c r="J17" i="40"/>
  <c r="O17" i="40"/>
  <c r="B18" i="40"/>
  <c r="C18" i="40" s="1"/>
  <c r="H18" i="40"/>
  <c r="E18" i="40" s="1"/>
  <c r="I18" i="40"/>
  <c r="J18" i="40"/>
  <c r="O18" i="40"/>
  <c r="B5" i="42"/>
  <c r="K5" i="42"/>
  <c r="B7" i="42"/>
  <c r="K7" i="42"/>
  <c r="R7" i="42"/>
  <c r="B12" i="42"/>
  <c r="C12" i="42" s="1"/>
  <c r="H12" i="42"/>
  <c r="E12" i="42" s="1"/>
  <c r="I12" i="42"/>
  <c r="J12" i="42"/>
  <c r="M12" i="42"/>
  <c r="O12" i="42"/>
  <c r="P12" i="42"/>
  <c r="H13" i="42"/>
  <c r="I13" i="42"/>
  <c r="J13" i="42"/>
  <c r="O13" i="42"/>
  <c r="E14" i="42"/>
  <c r="H14" i="42"/>
  <c r="B14" i="42" s="1"/>
  <c r="C14" i="42" s="1"/>
  <c r="I14" i="42"/>
  <c r="J14" i="42"/>
  <c r="M14" i="42"/>
  <c r="P14" i="42" s="1"/>
  <c r="O14" i="42"/>
  <c r="H15" i="42"/>
  <c r="E15" i="42" s="1"/>
  <c r="I15" i="42"/>
  <c r="J15" i="42"/>
  <c r="M15" i="42"/>
  <c r="P15" i="42" s="1"/>
  <c r="O15" i="42"/>
  <c r="B16" i="42"/>
  <c r="C16" i="42" s="1"/>
  <c r="H16" i="42"/>
  <c r="E16" i="42" s="1"/>
  <c r="I16" i="42"/>
  <c r="J16" i="42"/>
  <c r="M16" i="42"/>
  <c r="O16" i="42"/>
  <c r="P16" i="42"/>
  <c r="H17" i="42"/>
  <c r="I17" i="42"/>
  <c r="J17" i="42"/>
  <c r="M17" i="42"/>
  <c r="P17" i="42" s="1"/>
  <c r="O17" i="42"/>
  <c r="E18" i="42"/>
  <c r="H18" i="42"/>
  <c r="B18" i="42" s="1"/>
  <c r="C18" i="42" s="1"/>
  <c r="I18" i="42"/>
  <c r="J18" i="42"/>
  <c r="M18" i="42"/>
  <c r="P18" i="42" s="1"/>
  <c r="O18" i="42"/>
  <c r="B5" i="41"/>
  <c r="K5" i="41"/>
  <c r="B7" i="41"/>
  <c r="E12" i="41"/>
  <c r="H12" i="41"/>
  <c r="B12" i="41" s="1"/>
  <c r="C12" i="41" s="1"/>
  <c r="I12" i="41"/>
  <c r="J12" i="41"/>
  <c r="M12" i="41"/>
  <c r="P12" i="41" s="1"/>
  <c r="O12" i="41"/>
  <c r="B13" i="41"/>
  <c r="C13" i="41"/>
  <c r="E13" i="41"/>
  <c r="H13" i="41"/>
  <c r="I13" i="41"/>
  <c r="J13" i="41"/>
  <c r="O13" i="41"/>
  <c r="B14" i="41"/>
  <c r="C14" i="41" s="1"/>
  <c r="H14" i="41"/>
  <c r="E14" i="41" s="1"/>
  <c r="I14" i="41"/>
  <c r="J14" i="41"/>
  <c r="M14" i="41"/>
  <c r="O14" i="41"/>
  <c r="P14" i="41"/>
  <c r="H15" i="41"/>
  <c r="I15" i="41"/>
  <c r="J15" i="41"/>
  <c r="M15" i="41"/>
  <c r="P15" i="41" s="1"/>
  <c r="O15" i="41"/>
  <c r="E16" i="41"/>
  <c r="H16" i="41"/>
  <c r="B16" i="41" s="1"/>
  <c r="C16" i="41" s="1"/>
  <c r="I16" i="41"/>
  <c r="J16" i="41"/>
  <c r="M16" i="41"/>
  <c r="P16" i="41" s="1"/>
  <c r="O16" i="41"/>
  <c r="H17" i="41"/>
  <c r="E17" i="41" s="1"/>
  <c r="I17" i="41"/>
  <c r="J17" i="41"/>
  <c r="M17" i="41"/>
  <c r="P17" i="41" s="1"/>
  <c r="O17" i="41"/>
  <c r="B18" i="41"/>
  <c r="C18" i="41" s="1"/>
  <c r="H18" i="41"/>
  <c r="E18" i="41" s="1"/>
  <c r="I18" i="41"/>
  <c r="J18" i="41"/>
  <c r="M18" i="41"/>
  <c r="O18" i="41"/>
  <c r="P18" i="41"/>
  <c r="B5" i="45"/>
  <c r="K5" i="45"/>
  <c r="R7" i="45"/>
  <c r="B12" i="45"/>
  <c r="C12" i="45" s="1"/>
  <c r="H12" i="45"/>
  <c r="E12" i="45" s="1"/>
  <c r="I12" i="45"/>
  <c r="M12" i="45"/>
  <c r="O12" i="45"/>
  <c r="P12" i="45"/>
  <c r="H13" i="45"/>
  <c r="I13" i="45"/>
  <c r="J13" i="45"/>
  <c r="M13" i="45"/>
  <c r="P13" i="45" s="1"/>
  <c r="O13" i="45"/>
  <c r="E14" i="45"/>
  <c r="H14" i="45"/>
  <c r="B14" i="45" s="1"/>
  <c r="C14" i="45" s="1"/>
  <c r="I14" i="45"/>
  <c r="M14" i="45"/>
  <c r="P14" i="45" s="1"/>
  <c r="O14" i="45"/>
  <c r="B15" i="45"/>
  <c r="C15" i="45"/>
  <c r="E15" i="45"/>
  <c r="H15" i="45"/>
  <c r="I15" i="45"/>
  <c r="J15" i="45"/>
  <c r="M15" i="45"/>
  <c r="O15" i="45"/>
  <c r="P15" i="45"/>
  <c r="B16" i="45"/>
  <c r="C16" i="45" s="1"/>
  <c r="H16" i="45"/>
  <c r="E16" i="45" s="1"/>
  <c r="I16" i="45"/>
  <c r="J16" i="45"/>
  <c r="M16" i="45"/>
  <c r="O16" i="45"/>
  <c r="P16" i="45"/>
  <c r="H17" i="45"/>
  <c r="I17" i="45"/>
  <c r="J17" i="45"/>
  <c r="M17" i="45"/>
  <c r="P17" i="45" s="1"/>
  <c r="O17" i="45"/>
  <c r="E18" i="45"/>
  <c r="H18" i="45"/>
  <c r="B18" i="45" s="1"/>
  <c r="C18" i="45" s="1"/>
  <c r="I18" i="45"/>
  <c r="M18" i="45"/>
  <c r="P18" i="45" s="1"/>
  <c r="O18" i="45"/>
  <c r="B5" i="43"/>
  <c r="K5" i="43"/>
  <c r="B7" i="43"/>
  <c r="R7" i="43"/>
  <c r="E12" i="43"/>
  <c r="H12" i="43"/>
  <c r="B12" i="43" s="1"/>
  <c r="C12" i="43" s="1"/>
  <c r="I12" i="43"/>
  <c r="M12" i="43"/>
  <c r="P12" i="43" s="1"/>
  <c r="O12" i="43"/>
  <c r="H13" i="43"/>
  <c r="E13" i="43" s="1"/>
  <c r="I13" i="43"/>
  <c r="J13" i="43"/>
  <c r="M13" i="43"/>
  <c r="P13" i="43" s="1"/>
  <c r="O13" i="43"/>
  <c r="B14" i="43"/>
  <c r="C14" i="43" s="1"/>
  <c r="H14" i="43"/>
  <c r="E14" i="43" s="1"/>
  <c r="I14" i="43"/>
  <c r="M14" i="43"/>
  <c r="O14" i="43"/>
  <c r="P14" i="43"/>
  <c r="H15" i="43"/>
  <c r="I15" i="43"/>
  <c r="M15" i="43"/>
  <c r="P15" i="43" s="1"/>
  <c r="O15" i="43"/>
  <c r="E16" i="43"/>
  <c r="H16" i="43"/>
  <c r="B16" i="43" s="1"/>
  <c r="C16" i="43" s="1"/>
  <c r="I16" i="43"/>
  <c r="M16" i="43"/>
  <c r="P16" i="43" s="1"/>
  <c r="O16" i="43"/>
  <c r="B17" i="43"/>
  <c r="C17" i="43"/>
  <c r="E17" i="43"/>
  <c r="H17" i="43"/>
  <c r="J17" i="43"/>
  <c r="M17" i="43"/>
  <c r="O17" i="43"/>
  <c r="P17" i="43"/>
  <c r="B18" i="43"/>
  <c r="C18" i="43" s="1"/>
  <c r="H18" i="43"/>
  <c r="E18" i="43" s="1"/>
  <c r="I18" i="43"/>
  <c r="M18" i="43"/>
  <c r="O18" i="43"/>
  <c r="P18" i="43"/>
  <c r="B5" i="44"/>
  <c r="K5" i="44"/>
  <c r="R7" i="44"/>
  <c r="B12" i="44"/>
  <c r="C12" i="44" s="1"/>
  <c r="H12" i="44"/>
  <c r="E12" i="44" s="1"/>
  <c r="I12" i="44"/>
  <c r="M12" i="44"/>
  <c r="O12" i="44"/>
  <c r="P12" i="44"/>
  <c r="H13" i="44"/>
  <c r="J13" i="44"/>
  <c r="M13" i="44"/>
  <c r="P13" i="44" s="1"/>
  <c r="O13" i="44"/>
  <c r="E14" i="44"/>
  <c r="H14" i="44"/>
  <c r="B14" i="44" s="1"/>
  <c r="C14" i="44" s="1"/>
  <c r="I14" i="44"/>
  <c r="M14" i="44"/>
  <c r="P14" i="44" s="1"/>
  <c r="O14" i="44"/>
  <c r="H15" i="44"/>
  <c r="E15" i="44" s="1"/>
  <c r="J15" i="44"/>
  <c r="M15" i="44"/>
  <c r="P15" i="44" s="1"/>
  <c r="O15" i="44"/>
  <c r="B16" i="44"/>
  <c r="C16" i="44" s="1"/>
  <c r="H16" i="44"/>
  <c r="E16" i="44" s="1"/>
  <c r="I16" i="44"/>
  <c r="J16" i="44"/>
  <c r="M16" i="44"/>
  <c r="O16" i="44"/>
  <c r="P16" i="44"/>
  <c r="H17" i="44"/>
  <c r="I17" i="44"/>
  <c r="J17" i="44"/>
  <c r="M17" i="44"/>
  <c r="P17" i="44" s="1"/>
  <c r="O17" i="44"/>
  <c r="E18" i="44"/>
  <c r="H18" i="44"/>
  <c r="B18" i="44" s="1"/>
  <c r="C18" i="44" s="1"/>
  <c r="I18" i="44"/>
  <c r="M18" i="44"/>
  <c r="P18" i="44" s="1"/>
  <c r="O18" i="44"/>
  <c r="B5" i="46"/>
  <c r="K5" i="46"/>
  <c r="B7" i="46"/>
  <c r="K7" i="46"/>
  <c r="R7" i="46"/>
  <c r="E12" i="46"/>
  <c r="H12" i="46"/>
  <c r="B12" i="46" s="1"/>
  <c r="C12" i="46" s="1"/>
  <c r="M12" i="46"/>
  <c r="P12" i="46" s="1"/>
  <c r="O12" i="46"/>
  <c r="B13" i="46"/>
  <c r="C13" i="46"/>
  <c r="E13" i="46"/>
  <c r="H13" i="46"/>
  <c r="M13" i="46"/>
  <c r="O13" i="46"/>
  <c r="P13" i="46"/>
  <c r="B14" i="46"/>
  <c r="C14" i="46" s="1"/>
  <c r="H14" i="46"/>
  <c r="E14" i="46" s="1"/>
  <c r="I14" i="46"/>
  <c r="M14" i="46"/>
  <c r="O14" i="46"/>
  <c r="P14" i="46"/>
  <c r="H15" i="46"/>
  <c r="M15" i="46"/>
  <c r="P15" i="46" s="1"/>
  <c r="O15" i="46"/>
  <c r="E16" i="46"/>
  <c r="H16" i="46"/>
  <c r="B16" i="46" s="1"/>
  <c r="C16" i="46" s="1"/>
  <c r="M16" i="46"/>
  <c r="P16" i="46" s="1"/>
  <c r="O16" i="46"/>
  <c r="B17" i="46"/>
  <c r="C17" i="46"/>
  <c r="H17" i="46"/>
  <c r="E17" i="46" s="1"/>
  <c r="M17" i="46"/>
  <c r="P17" i="46" s="1"/>
  <c r="O17" i="46"/>
  <c r="H18" i="46"/>
  <c r="E18" i="46" s="1"/>
  <c r="I18" i="46"/>
  <c r="M18" i="46"/>
  <c r="O18" i="46"/>
  <c r="P18" i="46"/>
  <c r="B5" i="50"/>
  <c r="K5" i="50"/>
  <c r="B7" i="50"/>
  <c r="K7" i="50"/>
  <c r="R7" i="50"/>
  <c r="H12" i="50"/>
  <c r="E12" i="50" s="1"/>
  <c r="I12" i="50"/>
  <c r="J12" i="50"/>
  <c r="M12" i="50"/>
  <c r="O12" i="50"/>
  <c r="P12" i="50"/>
  <c r="E13" i="50"/>
  <c r="H13" i="50"/>
  <c r="B13" i="50" s="1"/>
  <c r="C13" i="50" s="1"/>
  <c r="M13" i="50"/>
  <c r="P13" i="50" s="1"/>
  <c r="O13" i="50"/>
  <c r="E14" i="50"/>
  <c r="H14" i="50"/>
  <c r="B14" i="50" s="1"/>
  <c r="C14" i="50" s="1"/>
  <c r="M14" i="50"/>
  <c r="P14" i="50" s="1"/>
  <c r="O14" i="50"/>
  <c r="B15" i="50"/>
  <c r="C15" i="50"/>
  <c r="E15" i="50"/>
  <c r="H15" i="50"/>
  <c r="M15" i="50"/>
  <c r="O15" i="50"/>
  <c r="P15" i="50"/>
  <c r="B16" i="50"/>
  <c r="C16" i="50" s="1"/>
  <c r="H16" i="50"/>
  <c r="E16" i="50" s="1"/>
  <c r="I16" i="50"/>
  <c r="M16" i="50"/>
  <c r="O16" i="50"/>
  <c r="P16" i="50"/>
  <c r="H17" i="50"/>
  <c r="M17" i="50"/>
  <c r="P17" i="50" s="1"/>
  <c r="O17" i="50"/>
  <c r="E18" i="50"/>
  <c r="H18" i="50"/>
  <c r="B18" i="50" s="1"/>
  <c r="C18" i="50" s="1"/>
  <c r="J18" i="50"/>
  <c r="M18" i="50"/>
  <c r="P18" i="50" s="1"/>
  <c r="O18" i="50"/>
  <c r="B5" i="54"/>
  <c r="K5" i="54"/>
  <c r="B7" i="54"/>
  <c r="K7" i="54"/>
  <c r="R7" i="54"/>
  <c r="E12" i="54"/>
  <c r="H12" i="54"/>
  <c r="B12" i="54" s="1"/>
  <c r="C12" i="54" s="1"/>
  <c r="M12" i="54"/>
  <c r="P12" i="54" s="1"/>
  <c r="O12" i="54"/>
  <c r="B13" i="54"/>
  <c r="C13" i="54"/>
  <c r="E13" i="54"/>
  <c r="H13" i="54"/>
  <c r="I13" i="54"/>
  <c r="M13" i="54"/>
  <c r="P13" i="54" s="1"/>
  <c r="O13" i="54"/>
  <c r="H14" i="54"/>
  <c r="E14" i="54" s="1"/>
  <c r="I14" i="54"/>
  <c r="J14" i="54"/>
  <c r="M14" i="54"/>
  <c r="O14" i="54"/>
  <c r="P14" i="54"/>
  <c r="H15" i="54"/>
  <c r="B15" i="54" s="1"/>
  <c r="C15" i="54" s="1"/>
  <c r="M15" i="54"/>
  <c r="P15" i="54" s="1"/>
  <c r="O15" i="54"/>
  <c r="E16" i="54"/>
  <c r="H16" i="54"/>
  <c r="B16" i="54" s="1"/>
  <c r="C16" i="54" s="1"/>
  <c r="M16" i="54"/>
  <c r="P16" i="54" s="1"/>
  <c r="O16" i="54"/>
  <c r="B17" i="54"/>
  <c r="C17" i="54" s="1"/>
  <c r="E17" i="54"/>
  <c r="H17" i="54"/>
  <c r="I17" i="54"/>
  <c r="J17" i="54"/>
  <c r="M17" i="54"/>
  <c r="O17" i="54"/>
  <c r="P17" i="54"/>
  <c r="B18" i="54"/>
  <c r="C18" i="54" s="1"/>
  <c r="H18" i="54"/>
  <c r="E18" i="54" s="1"/>
  <c r="M18" i="54"/>
  <c r="O18" i="54"/>
  <c r="P18" i="54"/>
  <c r="U19" i="54"/>
  <c r="B5" i="72"/>
  <c r="K5" i="72"/>
  <c r="B7" i="72"/>
  <c r="K7" i="72"/>
  <c r="R7" i="72"/>
  <c r="B12" i="72"/>
  <c r="C12" i="72"/>
  <c r="H12" i="72"/>
  <c r="E12" i="72" s="1"/>
  <c r="M12" i="72"/>
  <c r="O12" i="72"/>
  <c r="P12" i="72"/>
  <c r="H13" i="72"/>
  <c r="E13" i="72" s="1"/>
  <c r="M13" i="72"/>
  <c r="P13" i="72" s="1"/>
  <c r="U19" i="72" s="1"/>
  <c r="O13" i="72"/>
  <c r="E14" i="72"/>
  <c r="H14" i="72"/>
  <c r="B14" i="72" s="1"/>
  <c r="C14" i="72" s="1"/>
  <c r="J14" i="72"/>
  <c r="M14" i="72"/>
  <c r="P14" i="72" s="1"/>
  <c r="O14" i="72"/>
  <c r="B15" i="72"/>
  <c r="C15" i="72"/>
  <c r="E15" i="72"/>
  <c r="H15" i="72"/>
  <c r="M15" i="72"/>
  <c r="P15" i="72" s="1"/>
  <c r="O15" i="72"/>
  <c r="B16" i="72"/>
  <c r="C16" i="72" s="1"/>
  <c r="H16" i="72"/>
  <c r="E16" i="72" s="1"/>
  <c r="M16" i="72"/>
  <c r="O16" i="72"/>
  <c r="P16" i="72"/>
  <c r="H17" i="72"/>
  <c r="B17" i="72" s="1"/>
  <c r="C17" i="72" s="1"/>
  <c r="I17" i="72"/>
  <c r="M17" i="72"/>
  <c r="P17" i="72" s="1"/>
  <c r="O17" i="72"/>
  <c r="C18" i="72"/>
  <c r="E18" i="72"/>
  <c r="H18" i="72"/>
  <c r="B18" i="72" s="1"/>
  <c r="M18" i="72"/>
  <c r="P18" i="72" s="1"/>
  <c r="O18" i="72"/>
  <c r="B5" i="73"/>
  <c r="K5" i="73"/>
  <c r="B7" i="73"/>
  <c r="K7" i="73"/>
  <c r="R7" i="73"/>
  <c r="E12" i="73"/>
  <c r="H12" i="73"/>
  <c r="B12" i="73" s="1"/>
  <c r="C12" i="73" s="1"/>
  <c r="M12" i="73"/>
  <c r="P12" i="73" s="1"/>
  <c r="O12" i="73"/>
  <c r="B13" i="73"/>
  <c r="C13" i="73" s="1"/>
  <c r="E13" i="73"/>
  <c r="H13" i="73"/>
  <c r="M13" i="73"/>
  <c r="O13" i="73"/>
  <c r="P13" i="73"/>
  <c r="B14" i="73"/>
  <c r="C14" i="73" s="1"/>
  <c r="H14" i="73"/>
  <c r="E14" i="73" s="1"/>
  <c r="I14" i="73"/>
  <c r="J14" i="73"/>
  <c r="M14" i="73"/>
  <c r="O14" i="73"/>
  <c r="P14" i="73"/>
  <c r="B15" i="73"/>
  <c r="C15" i="73" s="1"/>
  <c r="E15" i="73"/>
  <c r="H15" i="73"/>
  <c r="M15" i="73"/>
  <c r="O15" i="73"/>
  <c r="P15" i="73"/>
  <c r="H16" i="73"/>
  <c r="B16" i="73" s="1"/>
  <c r="C16" i="73" s="1"/>
  <c r="M16" i="73"/>
  <c r="P16" i="73" s="1"/>
  <c r="O16" i="73"/>
  <c r="B17" i="73"/>
  <c r="C17" i="73" s="1"/>
  <c r="E17" i="73"/>
  <c r="H17" i="73"/>
  <c r="I17" i="73"/>
  <c r="J17" i="73"/>
  <c r="M17" i="73"/>
  <c r="O17" i="73"/>
  <c r="P17" i="73"/>
  <c r="U19" i="73" s="1"/>
  <c r="B18" i="73"/>
  <c r="C18" i="73" s="1"/>
  <c r="H18" i="73"/>
  <c r="E18" i="73" s="1"/>
  <c r="M18" i="73"/>
  <c r="O18" i="73"/>
  <c r="P18" i="73"/>
  <c r="M13" i="42" l="1"/>
  <c r="P13" i="42" s="1"/>
  <c r="U19" i="42" s="1"/>
  <c r="M13" i="41"/>
  <c r="F16" i="35"/>
  <c r="I16" i="46" s="1"/>
  <c r="G16" i="34"/>
  <c r="J15" i="46" s="1"/>
  <c r="G16" i="33"/>
  <c r="J13" i="46" s="1"/>
  <c r="P13" i="41"/>
  <c r="U19" i="41" s="1"/>
  <c r="K10" i="33"/>
  <c r="K11" i="33"/>
  <c r="H13" i="40"/>
  <c r="H13" i="39"/>
  <c r="B13" i="39" s="1"/>
  <c r="C13" i="39" s="1"/>
  <c r="J9" i="33"/>
  <c r="K9" i="33"/>
  <c r="Y5" i="44"/>
  <c r="Y5" i="42"/>
  <c r="Y5" i="39"/>
  <c r="Y5" i="72"/>
  <c r="Y5" i="50"/>
  <c r="Y5" i="45"/>
  <c r="B15" i="43"/>
  <c r="C15" i="43" s="1"/>
  <c r="E15" i="43"/>
  <c r="F17" i="32"/>
  <c r="I14" i="50" s="1"/>
  <c r="G17" i="32"/>
  <c r="J14" i="50" s="1"/>
  <c r="E16" i="73"/>
  <c r="B18" i="46"/>
  <c r="C18" i="46" s="1"/>
  <c r="B17" i="44"/>
  <c r="C17" i="44" s="1"/>
  <c r="E17" i="44"/>
  <c r="K9" i="35"/>
  <c r="Y5" i="40"/>
  <c r="E16" i="40" s="1"/>
  <c r="Y5" i="43"/>
  <c r="Y5" i="54"/>
  <c r="Y5" i="41"/>
  <c r="Y5" i="46"/>
  <c r="Y5" i="73"/>
  <c r="K8" i="33"/>
  <c r="B13" i="45"/>
  <c r="C13" i="45" s="1"/>
  <c r="E13" i="45"/>
  <c r="B17" i="42"/>
  <c r="C17" i="42" s="1"/>
  <c r="E17" i="42"/>
  <c r="B13" i="42"/>
  <c r="C13" i="42" s="1"/>
  <c r="E13" i="42"/>
  <c r="M15" i="39"/>
  <c r="P15" i="39" s="1"/>
  <c r="J8" i="34"/>
  <c r="P13" i="39"/>
  <c r="F18" i="37"/>
  <c r="G18" i="37"/>
  <c r="U19" i="46"/>
  <c r="B17" i="45"/>
  <c r="C17" i="45" s="1"/>
  <c r="E17" i="45"/>
  <c r="U19" i="45"/>
  <c r="J18" i="45"/>
  <c r="G13" i="38"/>
  <c r="J18" i="43" s="1"/>
  <c r="F18" i="34"/>
  <c r="G18" i="34"/>
  <c r="K8" i="34"/>
  <c r="M8" i="32"/>
  <c r="F16" i="36"/>
  <c r="I17" i="46" s="1"/>
  <c r="G16" i="36"/>
  <c r="J17" i="46" s="1"/>
  <c r="E17" i="72"/>
  <c r="B14" i="54"/>
  <c r="C14" i="54" s="1"/>
  <c r="B12" i="50"/>
  <c r="C12" i="50" s="1"/>
  <c r="B17" i="39"/>
  <c r="C17" i="39" s="1"/>
  <c r="E17" i="39"/>
  <c r="J10" i="38"/>
  <c r="K10" i="38"/>
  <c r="F20" i="36"/>
  <c r="G20" i="36"/>
  <c r="H9" i="36"/>
  <c r="M17" i="40" s="1"/>
  <c r="P17" i="40" s="1"/>
  <c r="J9" i="36"/>
  <c r="H17" i="40"/>
  <c r="H8" i="35"/>
  <c r="M16" i="39" s="1"/>
  <c r="P16" i="39" s="1"/>
  <c r="H16" i="39"/>
  <c r="B13" i="72"/>
  <c r="C13" i="72" s="1"/>
  <c r="E15" i="54"/>
  <c r="B13" i="44"/>
  <c r="C13" i="44" s="1"/>
  <c r="E13" i="44"/>
  <c r="U19" i="43"/>
  <c r="B15" i="41"/>
  <c r="C15" i="41" s="1"/>
  <c r="E15" i="41"/>
  <c r="J11" i="35"/>
  <c r="K11" i="35"/>
  <c r="B15" i="40"/>
  <c r="C15" i="40" s="1"/>
  <c r="F17" i="38"/>
  <c r="G17" i="38"/>
  <c r="I16" i="73"/>
  <c r="I16" i="54"/>
  <c r="B17" i="50"/>
  <c r="C17" i="50" s="1"/>
  <c r="E17" i="50"/>
  <c r="U19" i="50"/>
  <c r="B15" i="46"/>
  <c r="C15" i="46" s="1"/>
  <c r="E15" i="46"/>
  <c r="U19" i="44"/>
  <c r="F19" i="35"/>
  <c r="G19" i="35"/>
  <c r="J10" i="32"/>
  <c r="K10" i="32"/>
  <c r="I13" i="72"/>
  <c r="I13" i="73"/>
  <c r="K11" i="37"/>
  <c r="B15" i="44"/>
  <c r="C15" i="44" s="1"/>
  <c r="B13" i="43"/>
  <c r="C13" i="43" s="1"/>
  <c r="J14" i="45"/>
  <c r="B17" i="41"/>
  <c r="C17" i="41" s="1"/>
  <c r="B15" i="42"/>
  <c r="C15" i="42" s="1"/>
  <c r="B13" i="40"/>
  <c r="C13" i="40" s="1"/>
  <c r="G20" i="38"/>
  <c r="J9" i="38"/>
  <c r="G19" i="36"/>
  <c r="J8" i="36"/>
  <c r="G18" i="35"/>
  <c r="M9" i="35"/>
  <c r="G17" i="34"/>
  <c r="J15" i="50" s="1"/>
  <c r="M8" i="34"/>
  <c r="G16" i="32"/>
  <c r="J14" i="46" s="1"/>
  <c r="G18" i="33"/>
  <c r="J8" i="33"/>
  <c r="M12" i="39"/>
  <c r="P12" i="39" s="1"/>
  <c r="H9" i="38"/>
  <c r="H8" i="36"/>
  <c r="G20" i="37"/>
  <c r="G16" i="37"/>
  <c r="K8" i="37"/>
  <c r="J12" i="45"/>
  <c r="G13" i="34"/>
  <c r="J15" i="43" s="1"/>
  <c r="K10" i="37"/>
  <c r="E13" i="39" l="1"/>
  <c r="E13" i="40"/>
  <c r="E14" i="40"/>
  <c r="E15" i="40"/>
  <c r="E16" i="39"/>
  <c r="B16" i="39"/>
  <c r="C16" i="39" s="1"/>
  <c r="J18" i="54"/>
  <c r="J12" i="72"/>
  <c r="J12" i="73"/>
  <c r="J18" i="72"/>
  <c r="J18" i="73"/>
  <c r="J12" i="54"/>
  <c r="M18" i="40"/>
  <c r="P18" i="40" s="1"/>
  <c r="U19" i="40" s="1"/>
  <c r="K9" i="38"/>
  <c r="J13" i="72"/>
  <c r="J13" i="54"/>
  <c r="J13" i="73"/>
  <c r="K8" i="35"/>
  <c r="I12" i="54"/>
  <c r="I18" i="72"/>
  <c r="I12" i="73"/>
  <c r="I18" i="54"/>
  <c r="I12" i="72"/>
  <c r="I18" i="73"/>
  <c r="I15" i="73"/>
  <c r="I15" i="54"/>
  <c r="I15" i="72"/>
  <c r="J8" i="35"/>
  <c r="K9" i="36"/>
  <c r="J16" i="54"/>
  <c r="J16" i="73"/>
  <c r="J16" i="72"/>
  <c r="J18" i="46"/>
  <c r="J12" i="46"/>
  <c r="M8" i="38"/>
  <c r="M17" i="39"/>
  <c r="P17" i="39" s="1"/>
  <c r="U19" i="39" s="1"/>
  <c r="K8" i="36"/>
  <c r="B17" i="40"/>
  <c r="C17" i="40" s="1"/>
  <c r="E17" i="40"/>
  <c r="J15" i="73"/>
  <c r="J15" i="54"/>
  <c r="J15" i="72"/>
  <c r="M8" i="36"/>
</calcChain>
</file>

<file path=xl/sharedStrings.xml><?xml version="1.0" encoding="utf-8"?>
<sst xmlns="http://schemas.openxmlformats.org/spreadsheetml/2006/main" count="1538" uniqueCount="168">
  <si>
    <r>
      <t>***</t>
    </r>
    <r>
      <rPr>
        <b/>
        <sz val="7"/>
        <rFont val="Arial"/>
        <family val="2"/>
      </rPr>
      <t>CANADIAN SHOWS</t>
    </r>
    <r>
      <rPr>
        <sz val="7"/>
        <rFont val="Arial"/>
        <family val="2"/>
      </rPr>
      <t xml:space="preserve"> - PLEASE SUPPLY ALLOWABLE                                                                 AND TAXABLE CN PER DIEM IN U.S. $ AND CONV. RATE</t>
    </r>
    <phoneticPr fontId="9" type="noConversion"/>
  </si>
  <si>
    <t>1st AD (Odd)</t>
    <phoneticPr fontId="2" type="noConversion"/>
  </si>
  <si>
    <t>1st AD (Even)</t>
    <phoneticPr fontId="2" type="noConversion"/>
  </si>
  <si>
    <t>SS#</t>
  </si>
  <si>
    <t>Day-Player 18</t>
  </si>
  <si>
    <t>Day-Player 19</t>
  </si>
  <si>
    <t>Day-Player 20</t>
  </si>
  <si>
    <t>Day-Player 2</t>
  </si>
  <si>
    <t>Day-Player 3</t>
  </si>
  <si>
    <r>
      <t>(</t>
    </r>
    <r>
      <rPr>
        <b/>
        <sz val="10"/>
        <rFont val="Arial"/>
        <family val="2"/>
      </rPr>
      <t>la</t>
    </r>
    <r>
      <rPr>
        <b/>
        <sz val="10"/>
        <rFont val="Arial"/>
        <family val="2"/>
      </rPr>
      <t xml:space="preserve">st </t>
    </r>
    <r>
      <rPr>
        <b/>
        <sz val="10"/>
        <rFont val="Arial"/>
        <family val="2"/>
      </rPr>
      <t>4</t>
    </r>
    <r>
      <rPr>
        <b/>
        <sz val="10"/>
        <rFont val="Arial"/>
        <family val="2"/>
      </rPr>
      <t xml:space="preserve"> digits only)</t>
    </r>
  </si>
  <si>
    <t>DEPT:  Production</t>
  </si>
  <si>
    <t>PROD #:</t>
  </si>
  <si>
    <t>POSITION</t>
  </si>
  <si>
    <t>2nd AD</t>
  </si>
  <si>
    <t>2nd 2nd AD</t>
  </si>
  <si>
    <t>Set PA</t>
  </si>
  <si>
    <t>LOAN OUT</t>
  </si>
  <si>
    <t>Add'l Set PA</t>
  </si>
  <si>
    <t>Camera Wrap:</t>
  </si>
  <si>
    <t>PRINT EMPLOYEE NAME</t>
  </si>
  <si>
    <t xml:space="preserve">SSN# </t>
  </si>
  <si>
    <t>IN</t>
  </si>
  <si>
    <t>OUT</t>
  </si>
  <si>
    <t>DAY</t>
  </si>
  <si>
    <t>TOTAL HOURS</t>
  </si>
  <si>
    <t>EMPLOYEE SIGNATURE</t>
  </si>
  <si>
    <t>CALL</t>
  </si>
  <si>
    <t>MEAL</t>
  </si>
  <si>
    <t>WRAP</t>
  </si>
  <si>
    <t>PRODUCTION DAILY TIME SHEET</t>
  </si>
  <si>
    <t>Notes:</t>
  </si>
  <si>
    <t>DATE:</t>
  </si>
  <si>
    <t>MEALS-ALLOW 861</t>
  </si>
  <si>
    <t>MEALS-TAX 860</t>
  </si>
  <si>
    <t>PER DIEM ADV D18</t>
  </si>
  <si>
    <t>LODGING-ALLOW 860</t>
  </si>
  <si>
    <t>LODGING-TAX 861</t>
  </si>
  <si>
    <t>MEAL MONEY-TAX 867</t>
  </si>
  <si>
    <t>BOX RENTAL 853</t>
  </si>
  <si>
    <t>CAR ALLOW 856</t>
  </si>
  <si>
    <t>MILEAGE-ALLOW 852</t>
  </si>
  <si>
    <t>FRIDAY</t>
  </si>
  <si>
    <t>THURSDAY</t>
  </si>
  <si>
    <t>WEDNESDAY</t>
  </si>
  <si>
    <t>TUESDAY</t>
  </si>
  <si>
    <t>MONDAY</t>
  </si>
  <si>
    <t>ENTERTAINMENT PARTNERS                  CREW TIME CARD</t>
  </si>
  <si>
    <t>PICTURE</t>
  </si>
  <si>
    <t>PROD#</t>
  </si>
  <si>
    <t>GUAR HOURS</t>
  </si>
  <si>
    <t>RATE</t>
  </si>
  <si>
    <t>WEEK ENDING</t>
  </si>
  <si>
    <t>NAME</t>
  </si>
  <si>
    <t>SOCIAL SECURITY #</t>
  </si>
  <si>
    <t>JOB CLASSIFICATION/OCC CODE</t>
  </si>
  <si>
    <t>ACCOUNT#</t>
  </si>
  <si>
    <t>FEDERAL ID #</t>
  </si>
  <si>
    <t>LOCATION</t>
  </si>
  <si>
    <t xml:space="preserve">  FOREIGN _________________________</t>
  </si>
  <si>
    <t>WORK</t>
  </si>
  <si>
    <t>ACCT</t>
  </si>
  <si>
    <t>MEAL 1</t>
  </si>
  <si>
    <t>MEAL 2</t>
  </si>
  <si>
    <t>RE-</t>
  </si>
  <si>
    <t>OCC</t>
  </si>
  <si>
    <t>TOTAL</t>
  </si>
  <si>
    <t>STATE</t>
  </si>
  <si>
    <t>CITY</t>
  </si>
  <si>
    <t>CODE</t>
  </si>
  <si>
    <t>DATE</t>
  </si>
  <si>
    <t>LOC</t>
  </si>
  <si>
    <t>HRS</t>
  </si>
  <si>
    <t>1X</t>
  </si>
  <si>
    <t>1.5X</t>
  </si>
  <si>
    <t>Position</t>
  </si>
  <si>
    <t>Clicks to Base (if applicable):</t>
  </si>
  <si>
    <t>SAT</t>
  </si>
  <si>
    <t>PRODUCER AND EMPLOYEE ACKNOWLEDGE BY SIGNING THIS CARD THAT IF NO HOURS ARE RECORDED, EP WILL PRESUME THAT ONLY THE GUARANTEED HOURS WERE WORKED.</t>
  </si>
  <si>
    <t>PRODUCER AND EMPLOYEE ACKNOWLEDGE BY SIGNING THIS CARD THAT IF NO HOURS ARE RECORDED, EP WILL PRESUME THAT ONLY THE GUARANTEED HOURS WERE WORKED.</t>
    <phoneticPr fontId="9" type="noConversion"/>
  </si>
  <si>
    <t>PREP</t>
    <phoneticPr fontId="2" type="noConversion"/>
  </si>
  <si>
    <t>Production Crew Info
Day-Players Info &amp; Work Days</t>
    <phoneticPr fontId="2" type="noConversion"/>
  </si>
  <si>
    <r>
      <t>NOTE</t>
    </r>
    <r>
      <rPr>
        <b/>
        <sz val="14"/>
        <rFont val="Arial"/>
        <family val="2"/>
      </rPr>
      <t>: SSNs will only be displayed on this page and on the person's Time Card. On the Daily Time Sheets they'll appear as an "X" for privacy concerns. (SSNs will also be displayed in Sunday's DTS for formula reference).</t>
    </r>
    <phoneticPr fontId="2" type="noConversion"/>
  </si>
  <si>
    <t>1AWV05</t>
    <phoneticPr fontId="2" type="noConversion"/>
  </si>
  <si>
    <t>Production Fee (x5), Box Rental (x5)</t>
    <phoneticPr fontId="2" type="noConversion"/>
  </si>
  <si>
    <t>Box Rental (x5)</t>
    <phoneticPr fontId="2" type="noConversion"/>
  </si>
  <si>
    <t>Production Fee (x5), Box Rental (x5)</t>
  </si>
  <si>
    <t>Box Rental (x5)</t>
    <phoneticPr fontId="9" type="noConversion"/>
  </si>
  <si>
    <t>MPV (x5)</t>
    <phoneticPr fontId="9" type="noConversion"/>
  </si>
  <si>
    <r>
      <t>NOTES</t>
    </r>
    <r>
      <rPr>
        <b/>
        <sz val="14"/>
        <rFont val="Arial"/>
        <family val="2"/>
      </rPr>
      <t>: 
-This spreadsheet DOES NOT calculate turnaround time over the weekend. If invaded it must be entered manually.
-The comments section in the Time Cards must be entered manually. These should include any appropriate Production Fees, Box Rentals, Meal Monies, Extended Days, Wrap Allowence, MRT, MPV, Turnaround Invasions, etc.</t>
    </r>
    <phoneticPr fontId="2" type="noConversion"/>
  </si>
  <si>
    <t>Set the Production Crew's info: Name, Position, and SSN.
Set the Day-Players' info. Mark with an "X" the day that person works.</t>
    <phoneticPr fontId="2" type="noConversion"/>
  </si>
  <si>
    <t>Your responsibility to fill out everyday if applicable.</t>
    <phoneticPr fontId="2" type="noConversion"/>
  </si>
  <si>
    <t>These fields transfer over automatically from the SSN sheet.</t>
    <phoneticPr fontId="2" type="noConversion"/>
  </si>
  <si>
    <t>MEAL MONEY</t>
    <phoneticPr fontId="2" type="noConversion"/>
  </si>
  <si>
    <t>RERATE</t>
    <phoneticPr fontId="2" type="noConversion"/>
  </si>
  <si>
    <t>PRODUCTION CREW</t>
    <phoneticPr fontId="2" type="noConversion"/>
  </si>
  <si>
    <t>Changes the dates. Make sure you put in SUNDAY's date and not Monday's.</t>
    <phoneticPr fontId="2" type="noConversion"/>
  </si>
  <si>
    <t>MILEAGE-TAX 858</t>
  </si>
  <si>
    <t>MILEAGE ADV D20</t>
  </si>
  <si>
    <t>2ND CAMERA 680</t>
  </si>
  <si>
    <t>Add'l Day-Player Work Days</t>
    <phoneticPr fontId="2" type="noConversion"/>
  </si>
  <si>
    <t>PER DIEM BASED ON:</t>
  </si>
  <si>
    <t>CN DIEM-ALLOW</t>
  </si>
  <si>
    <t>CN DIEM-TAX</t>
  </si>
  <si>
    <t>SALARY ADVANCE D21</t>
  </si>
  <si>
    <t>_______ DAYS @ _______ U.S $ PER DAY</t>
  </si>
  <si>
    <t>HAZARD 653</t>
  </si>
  <si>
    <t>X</t>
  </si>
  <si>
    <t>APPROVED</t>
  </si>
  <si>
    <t>XXX-XX-</t>
  </si>
  <si>
    <t>DAY OF THE WEEK:</t>
  </si>
  <si>
    <t>SUNDAY</t>
  </si>
  <si>
    <t>SATURDAY</t>
  </si>
  <si>
    <t>Changes the relevant info in all your Daily Time Sheets &amp; Time Cards.</t>
    <phoneticPr fontId="2" type="noConversion"/>
  </si>
  <si>
    <t>SHOW NAME:</t>
  </si>
  <si>
    <t>SHOW NAME:</t>
    <phoneticPr fontId="2" type="noConversion"/>
  </si>
  <si>
    <t>Write "PREP" in either box for 1st AD's to select which AD preps thru the week.</t>
    <phoneticPr fontId="2" type="noConversion"/>
  </si>
  <si>
    <t>Master for Daily Time Sheets &amp; Time Cards</t>
    <phoneticPr fontId="2" type="noConversion"/>
  </si>
  <si>
    <t>Day-Player 4</t>
  </si>
  <si>
    <t>Day-Player 5</t>
  </si>
  <si>
    <t>Day-Player 6</t>
  </si>
  <si>
    <t>Day-Player 7</t>
  </si>
  <si>
    <t>Day-Player 8</t>
  </si>
  <si>
    <t>Day-Player 9</t>
  </si>
  <si>
    <t>Day-Player 10</t>
  </si>
  <si>
    <t>Day-Player 11</t>
  </si>
  <si>
    <t>Day-Player 12</t>
  </si>
  <si>
    <t>Day-Player 13</t>
  </si>
  <si>
    <t>Day-Player 14</t>
  </si>
  <si>
    <t>Day-Player 15</t>
  </si>
  <si>
    <t>Day-Player 16</t>
  </si>
  <si>
    <t>Day-Player 17</t>
  </si>
  <si>
    <t>SUN</t>
  </si>
  <si>
    <t>MON</t>
  </si>
  <si>
    <t>TUE</t>
  </si>
  <si>
    <t>WED</t>
  </si>
  <si>
    <t>THU</t>
  </si>
  <si>
    <t>FRI</t>
  </si>
  <si>
    <t>Name</t>
  </si>
  <si>
    <t>TURNAROUND</t>
  </si>
  <si>
    <t>Crew Call Time:</t>
  </si>
  <si>
    <t>MRT:</t>
  </si>
  <si>
    <t>On Location (Y/N)?:</t>
  </si>
  <si>
    <t>2X</t>
  </si>
  <si>
    <t>PNLTY</t>
  </si>
  <si>
    <t>TYPE</t>
  </si>
  <si>
    <t>1ST</t>
  </si>
  <si>
    <t>2ND</t>
  </si>
  <si>
    <t>3RD</t>
  </si>
  <si>
    <t>4TH</t>
  </si>
  <si>
    <t>3X</t>
  </si>
  <si>
    <t>5TH</t>
  </si>
  <si>
    <t>4X</t>
  </si>
  <si>
    <t>6TH</t>
  </si>
  <si>
    <t>7TH</t>
  </si>
  <si>
    <t>COMMENTS:</t>
  </si>
  <si>
    <t>TOTAL AMOUNT</t>
  </si>
  <si>
    <t>ACCT#</t>
  </si>
  <si>
    <t>"DOAF"</t>
  </si>
  <si>
    <t>x</t>
  </si>
  <si>
    <t>Y</t>
  </si>
  <si>
    <t>Day-Player 1</t>
  </si>
  <si>
    <t>Name #1</t>
  </si>
  <si>
    <t>Name #2</t>
  </si>
  <si>
    <t>Name #3</t>
  </si>
  <si>
    <t>Name #4</t>
  </si>
  <si>
    <t>Name #5</t>
  </si>
  <si>
    <t>Name #6</t>
  </si>
  <si>
    <t>Name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</si>
</sst>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0\-0000"/>
    <numFmt numFmtId="167" formatCode="##\-#######"/>
    <numFmt numFmtId="168" formatCode="m/d"/>
    <numFmt numFmtId="169" formatCode="0.0;[Red]0.0"/>
    <numFmt numFmtId="170" formatCode="\$#,##0;[Red]\$#,##0"/>
    <numFmt numFmtId="171" formatCode="0;[Red]0"/>
    <numFmt numFmtId="172" formatCode="\$#,##0.00"/>
  </numFmts>
  <fonts count="32" x14ac:knownFonts="1">
    <font>
      <sz val="10"/>
      <name val="Arial"/>
    </font>
    <font>
      <b/>
      <sz val="10"/>
      <name val="Arial"/>
      <family val="2"/>
    </font>
    <font>
      <sz val="8"/>
      <name val="Arial"/>
      <family val="2"/>
    </font>
    <font>
      <b/>
      <sz val="10"/>
      <name val="Arial"/>
      <family val="2"/>
    </font>
    <font>
      <b/>
      <sz val="12"/>
      <name val="Arial"/>
      <family val="2"/>
    </font>
    <font>
      <b/>
      <sz val="14"/>
      <name val="Arial"/>
      <family val="2"/>
    </font>
    <font>
      <b/>
      <sz val="16"/>
      <name val="Arial"/>
      <family val="2"/>
    </font>
    <font>
      <b/>
      <sz val="11.5"/>
      <name val="Arial"/>
      <family val="2"/>
    </font>
    <font>
      <sz val="10"/>
      <name val="Arial"/>
      <family val="2"/>
    </font>
    <font>
      <sz val="8"/>
      <name val="Arial"/>
      <family val="2"/>
    </font>
    <font>
      <b/>
      <sz val="10"/>
      <color indexed="10"/>
      <name val="Arial"/>
      <family val="2"/>
    </font>
    <font>
      <b/>
      <vertAlign val="superscript"/>
      <sz val="10"/>
      <name val="Arial"/>
      <family val="2"/>
    </font>
    <font>
      <vertAlign val="subscript"/>
      <sz val="10"/>
      <name val="Arial"/>
      <family val="2"/>
    </font>
    <font>
      <sz val="6"/>
      <color indexed="9"/>
      <name val="Arial"/>
      <family val="2"/>
    </font>
    <font>
      <sz val="9"/>
      <name val="Arial"/>
      <family val="2"/>
    </font>
    <font>
      <sz val="14"/>
      <name val="Arial"/>
      <family val="2"/>
    </font>
    <font>
      <sz val="6"/>
      <name val="Arial"/>
      <family val="2"/>
    </font>
    <font>
      <b/>
      <sz val="8"/>
      <name val="Arial"/>
      <family val="2"/>
    </font>
    <font>
      <sz val="12"/>
      <name val="Arial"/>
      <family val="2"/>
    </font>
    <font>
      <sz val="16"/>
      <name val="Arial"/>
      <family val="2"/>
    </font>
    <font>
      <vertAlign val="superscript"/>
      <sz val="9"/>
      <name val="Arial"/>
      <family val="2"/>
    </font>
    <font>
      <b/>
      <sz val="7"/>
      <name val="Arial"/>
      <family val="2"/>
    </font>
    <font>
      <sz val="7"/>
      <name val="Arial"/>
      <family val="2"/>
    </font>
    <font>
      <vertAlign val="superscript"/>
      <sz val="8"/>
      <name val="Arial"/>
      <family val="2"/>
    </font>
    <font>
      <b/>
      <sz val="12"/>
      <color indexed="9"/>
      <name val="Arial"/>
      <family val="2"/>
    </font>
    <font>
      <sz val="8"/>
      <name val="Verdana"/>
      <family val="2"/>
    </font>
    <font>
      <b/>
      <sz val="22"/>
      <name val="Arial"/>
      <family val="2"/>
    </font>
    <font>
      <sz val="10"/>
      <name val="Arial"/>
      <family val="2"/>
    </font>
    <font>
      <sz val="10"/>
      <color indexed="9"/>
      <name val="Arial"/>
      <family val="2"/>
    </font>
    <font>
      <b/>
      <u/>
      <sz val="14"/>
      <color indexed="10"/>
      <name val="Arial"/>
      <family val="2"/>
    </font>
    <font>
      <b/>
      <sz val="26"/>
      <name val="Arial"/>
      <family val="2"/>
    </font>
    <font>
      <sz val="26"/>
      <name val="Arial"/>
      <family val="2"/>
    </font>
  </fonts>
  <fills count="11">
    <fill>
      <patternFill patternType="none"/>
    </fill>
    <fill>
      <patternFill patternType="gray125"/>
    </fill>
    <fill>
      <patternFill patternType="solid">
        <fgColor indexed="22"/>
        <bgColor indexed="64"/>
      </patternFill>
    </fill>
    <fill>
      <patternFill patternType="gray125">
        <fgColor indexed="8"/>
        <bgColor indexed="22"/>
      </patternFill>
    </fill>
    <fill>
      <patternFill patternType="solid">
        <fgColor indexed="13"/>
        <bgColor indexed="64"/>
      </patternFill>
    </fill>
    <fill>
      <patternFill patternType="solid">
        <fgColor indexed="46"/>
        <bgColor indexed="64"/>
      </patternFill>
    </fill>
    <fill>
      <patternFill patternType="solid">
        <fgColor indexed="48"/>
        <bgColor indexed="64"/>
      </patternFill>
    </fill>
    <fill>
      <patternFill patternType="solid">
        <fgColor indexed="41"/>
        <bgColor indexed="64"/>
      </patternFill>
    </fill>
    <fill>
      <patternFill patternType="solid">
        <fgColor indexed="42"/>
        <bgColor indexed="64"/>
      </patternFill>
    </fill>
    <fill>
      <patternFill patternType="solid">
        <fgColor indexed="63"/>
        <bgColor indexed="64"/>
      </patternFill>
    </fill>
    <fill>
      <patternFill patternType="solid">
        <fgColor indexed="8"/>
        <bgColor indexed="58"/>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indexed="9"/>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9"/>
      </top>
      <bottom style="thin">
        <color indexed="9"/>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style="medium">
        <color indexed="8"/>
      </left>
      <right style="medium">
        <color indexed="8"/>
      </right>
      <top style="medium">
        <color indexed="8"/>
      </top>
      <bottom style="medium">
        <color indexed="8"/>
      </bottom>
      <diagonal/>
    </border>
    <border diagonalUp="1">
      <left style="medium">
        <color indexed="8"/>
      </left>
      <right style="medium">
        <color indexed="8"/>
      </right>
      <top style="medium">
        <color indexed="8"/>
      </top>
      <bottom style="medium">
        <color indexed="8"/>
      </bottom>
      <diagonal style="medium">
        <color indexed="8"/>
      </diagonal>
    </border>
    <border>
      <left style="thin">
        <color indexed="8"/>
      </left>
      <right style="medium">
        <color indexed="64"/>
      </right>
      <top/>
      <bottom style="thin">
        <color indexed="8"/>
      </bottom>
      <diagonal/>
    </border>
    <border>
      <left style="thin">
        <color indexed="8"/>
      </left>
      <right style="medium">
        <color indexed="64"/>
      </right>
      <top/>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thin">
        <color indexed="8"/>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64"/>
      </bottom>
      <diagonal/>
    </border>
    <border>
      <left/>
      <right/>
      <top style="thin">
        <color indexed="64"/>
      </top>
      <bottom/>
      <diagonal/>
    </border>
    <border>
      <left/>
      <right style="thin">
        <color indexed="8"/>
      </right>
      <top style="thin">
        <color indexed="64"/>
      </top>
      <bottom/>
      <diagonal/>
    </border>
    <border>
      <left style="medium">
        <color indexed="64"/>
      </left>
      <right style="thin">
        <color indexed="8"/>
      </right>
      <top style="thin">
        <color indexed="8"/>
      </top>
      <bottom/>
      <diagonal/>
    </border>
    <border>
      <left/>
      <right/>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medium">
        <color indexed="64"/>
      </left>
      <right/>
      <top/>
      <bottom style="thin">
        <color indexed="8"/>
      </bottom>
      <diagonal/>
    </border>
  </borders>
  <cellStyleXfs count="2">
    <xf numFmtId="0" fontId="0" fillId="0" borderId="0"/>
    <xf numFmtId="0" fontId="8" fillId="0" borderId="0"/>
  </cellStyleXfs>
  <cellXfs count="337">
    <xf numFmtId="0" fontId="0" fillId="0" borderId="0" xfId="0"/>
    <xf numFmtId="0" fontId="0" fillId="0" borderId="0" xfId="0" applyBorder="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165" fontId="4" fillId="0" borderId="3" xfId="0" applyNumberFormat="1" applyFont="1" applyBorder="1" applyAlignment="1">
      <alignment horizontal="center" vertical="center"/>
    </xf>
    <xf numFmtId="0" fontId="4" fillId="2" borderId="3" xfId="0" applyFont="1" applyFill="1" applyBorder="1" applyAlignment="1">
      <alignment horizontal="left" vertical="center"/>
    </xf>
    <xf numFmtId="165" fontId="4" fillId="2" borderId="3"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0" fontId="4" fillId="0" borderId="3" xfId="0" applyFont="1" applyFill="1" applyBorder="1" applyAlignment="1">
      <alignment horizontal="center" vertical="center" shrinkToFit="1"/>
    </xf>
    <xf numFmtId="0" fontId="0" fillId="0" borderId="0" xfId="0" applyFill="1"/>
    <xf numFmtId="0" fontId="3" fillId="0" borderId="3" xfId="0" applyFont="1" applyBorder="1" applyAlignment="1">
      <alignment horizontal="left" vertical="center" wrapText="1"/>
    </xf>
    <xf numFmtId="0" fontId="4" fillId="0" borderId="3" xfId="0" applyFont="1" applyFill="1" applyBorder="1" applyAlignment="1">
      <alignment horizontal="center" vertical="center"/>
    </xf>
    <xf numFmtId="165" fontId="4"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5" fillId="0" borderId="4" xfId="0" applyFont="1" applyBorder="1" applyAlignment="1">
      <alignment vertical="center" wrapText="1"/>
    </xf>
    <xf numFmtId="0" fontId="5" fillId="0" borderId="5" xfId="0" applyFont="1" applyBorder="1" applyAlignment="1">
      <alignment horizontal="right" vertical="center" wrapText="1"/>
    </xf>
    <xf numFmtId="0" fontId="5" fillId="0" borderId="5" xfId="0" applyFont="1" applyBorder="1" applyAlignment="1">
      <alignment horizontal="right" vertical="center" shrinkToFit="1"/>
    </xf>
    <xf numFmtId="0" fontId="4" fillId="0" borderId="5" xfId="0" applyFont="1" applyBorder="1" applyAlignment="1">
      <alignment horizontal="right" vertical="center"/>
    </xf>
    <xf numFmtId="164" fontId="4" fillId="0" borderId="4" xfId="0" applyNumberFormat="1" applyFont="1" applyBorder="1" applyAlignment="1">
      <alignment horizontal="left" vertical="center"/>
    </xf>
    <xf numFmtId="0" fontId="0" fillId="0" borderId="0" xfId="0" applyFont="1"/>
    <xf numFmtId="0" fontId="0" fillId="0" borderId="0" xfId="0" applyAlignment="1">
      <alignment horizontal="left"/>
    </xf>
    <xf numFmtId="0" fontId="18" fillId="0" borderId="0" xfId="0" applyFont="1"/>
    <xf numFmtId="0" fontId="18" fillId="0" borderId="0" xfId="0" applyFont="1" applyFill="1"/>
    <xf numFmtId="164" fontId="4" fillId="0" borderId="3" xfId="0" applyNumberFormat="1" applyFont="1" applyFill="1" applyBorder="1" applyAlignment="1">
      <alignment horizontal="center" vertical="center" shrinkToFit="1"/>
    </xf>
    <xf numFmtId="164" fontId="4" fillId="2" borderId="3" xfId="0" applyNumberFormat="1" applyFont="1" applyFill="1" applyBorder="1" applyAlignment="1">
      <alignment horizontal="center" vertical="center"/>
    </xf>
    <xf numFmtId="0" fontId="4" fillId="0" borderId="6" xfId="0" applyFont="1" applyBorder="1" applyAlignment="1">
      <alignment horizontal="left" vertical="center"/>
    </xf>
    <xf numFmtId="0" fontId="5" fillId="0" borderId="7" xfId="0" applyFont="1" applyFill="1" applyBorder="1" applyAlignment="1">
      <alignment horizontal="left" vertical="center" wrapText="1" indent="1"/>
    </xf>
    <xf numFmtId="0" fontId="5" fillId="0" borderId="8" xfId="0" applyFont="1" applyFill="1" applyBorder="1" applyAlignment="1">
      <alignment horizontal="right" vertical="center" wrapText="1" indent="1"/>
    </xf>
    <xf numFmtId="0" fontId="4" fillId="2" borderId="4" xfId="0" applyFont="1" applyFill="1" applyBorder="1" applyAlignment="1">
      <alignment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shrinkToFit="1"/>
    </xf>
    <xf numFmtId="164" fontId="24" fillId="0" borderId="3" xfId="0" applyNumberFormat="1" applyFont="1" applyFill="1" applyBorder="1" applyAlignment="1">
      <alignment horizontal="center" vertical="center" shrinkToFit="1"/>
    </xf>
    <xf numFmtId="0" fontId="4" fillId="0" borderId="3" xfId="0" applyFont="1" applyBorder="1" applyAlignment="1">
      <alignment horizontal="right" vertical="center"/>
    </xf>
    <xf numFmtId="0" fontId="4" fillId="0" borderId="4" xfId="0" applyFont="1" applyBorder="1" applyAlignment="1">
      <alignment horizontal="left" vertical="center" shrinkToFit="1"/>
    </xf>
    <xf numFmtId="0" fontId="5" fillId="0" borderId="0" xfId="0" applyFont="1" applyAlignment="1">
      <alignment horizontal="left" vertical="center" wrapText="1"/>
    </xf>
    <xf numFmtId="0" fontId="5" fillId="0" borderId="4" xfId="0" applyFont="1" applyBorder="1" applyAlignment="1">
      <alignment horizontal="left" vertical="center" shrinkToFit="1"/>
    </xf>
    <xf numFmtId="0" fontId="7" fillId="3" borderId="3" xfId="0" applyFont="1" applyFill="1" applyBorder="1" applyAlignment="1">
      <alignment horizontal="center" vertical="center"/>
    </xf>
    <xf numFmtId="0" fontId="5" fillId="0" borderId="0" xfId="0" applyFont="1" applyAlignment="1">
      <alignment horizontal="justify" vertical="center" wrapText="1"/>
    </xf>
    <xf numFmtId="0" fontId="0" fillId="0" borderId="0" xfId="0" applyAlignment="1"/>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2" xfId="0" applyFont="1" applyFill="1" applyBorder="1" applyAlignment="1">
      <alignment horizontal="center" vertical="center"/>
    </xf>
    <xf numFmtId="0" fontId="4" fillId="2" borderId="13" xfId="0" applyFont="1" applyFill="1" applyBorder="1" applyAlignment="1">
      <alignment horizontal="left" vertical="center"/>
    </xf>
    <xf numFmtId="0" fontId="4"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0" fillId="0" borderId="0" xfId="0" applyFill="1" applyBorder="1"/>
    <xf numFmtId="0" fontId="0" fillId="0" borderId="0" xfId="0" applyBorder="1" applyAlignment="1">
      <alignment horizontal="center" vertical="center"/>
    </xf>
    <xf numFmtId="0" fontId="0" fillId="4" borderId="0" xfId="0" applyFill="1"/>
    <xf numFmtId="0" fontId="0" fillId="5" borderId="0" xfId="0" applyFill="1"/>
    <xf numFmtId="0" fontId="3" fillId="0" borderId="3" xfId="0" applyFont="1" applyBorder="1" applyAlignment="1">
      <alignment horizontal="right" vertical="center" wrapText="1"/>
    </xf>
    <xf numFmtId="0" fontId="0" fillId="6" borderId="0" xfId="0" applyFill="1"/>
    <xf numFmtId="0" fontId="0" fillId="7" borderId="0" xfId="0" applyFill="1"/>
    <xf numFmtId="0" fontId="0" fillId="8" borderId="0" xfId="0" applyFill="1"/>
    <xf numFmtId="0" fontId="4" fillId="8" borderId="3" xfId="0" applyFont="1" applyFill="1" applyBorder="1" applyAlignment="1">
      <alignment horizontal="left" vertical="center"/>
    </xf>
    <xf numFmtId="0" fontId="4" fillId="8" borderId="3"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8"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29" fillId="0" borderId="0" xfId="0" applyFont="1" applyAlignment="1">
      <alignment horizontal="justify" vertical="center" wrapText="1"/>
    </xf>
    <xf numFmtId="0" fontId="0" fillId="0" borderId="0" xfId="0" applyAlignment="1">
      <alignment horizontal="justify" vertical="center" wrapText="1"/>
    </xf>
    <xf numFmtId="0" fontId="4" fillId="4" borderId="2"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4" fillId="4" borderId="9"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4" fillId="4" borderId="19" xfId="0" applyFont="1" applyFill="1" applyBorder="1" applyAlignment="1" applyProtection="1">
      <alignment horizontal="left" vertical="center"/>
      <protection locked="0"/>
    </xf>
    <xf numFmtId="0" fontId="4" fillId="4" borderId="20" xfId="0" applyFont="1" applyFill="1" applyBorder="1" applyAlignment="1" applyProtection="1">
      <alignment horizontal="center" vertical="center"/>
      <protection locked="0"/>
    </xf>
    <xf numFmtId="0" fontId="7" fillId="4" borderId="21"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4" fillId="0" borderId="17"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5" fontId="4" fillId="0" borderId="3" xfId="0" applyNumberFormat="1" applyFont="1" applyBorder="1" applyAlignment="1" applyProtection="1">
      <alignment horizontal="center" vertical="center"/>
      <protection locked="0"/>
    </xf>
    <xf numFmtId="165" fontId="4" fillId="0" borderId="3" xfId="0" applyNumberFormat="1" applyFont="1" applyFill="1" applyBorder="1" applyAlignment="1" applyProtection="1">
      <alignment horizontal="center" vertical="center"/>
      <protection locked="0"/>
    </xf>
    <xf numFmtId="164" fontId="4" fillId="0" borderId="4" xfId="0" applyNumberFormat="1"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4" xfId="0" applyFont="1" applyBorder="1" applyAlignment="1" applyProtection="1">
      <alignment horizontal="left" vertical="center" shrinkToFit="1"/>
      <protection locked="0"/>
    </xf>
    <xf numFmtId="0" fontId="4" fillId="0" borderId="4" xfId="0" applyFont="1" applyFill="1" applyBorder="1" applyAlignment="1" applyProtection="1">
      <alignment horizontal="center" vertical="center"/>
      <protection locked="0"/>
    </xf>
    <xf numFmtId="0" fontId="4" fillId="8" borderId="3" xfId="0" applyFont="1" applyFill="1" applyBorder="1" applyAlignment="1" applyProtection="1">
      <alignment horizontal="center" vertical="center"/>
      <protection locked="0"/>
    </xf>
    <xf numFmtId="0" fontId="4" fillId="7" borderId="4" xfId="0" applyFont="1" applyFill="1" applyBorder="1" applyAlignment="1" applyProtection="1">
      <alignment horizontal="left" vertical="center" shrinkToFit="1"/>
      <protection locked="0"/>
    </xf>
    <xf numFmtId="0" fontId="4" fillId="7" borderId="6" xfId="0" applyFont="1" applyFill="1" applyBorder="1" applyAlignment="1" applyProtection="1">
      <alignment horizontal="left" vertical="center"/>
      <protection locked="0"/>
    </xf>
    <xf numFmtId="164" fontId="4" fillId="7" borderId="4" xfId="0" applyNumberFormat="1" applyFont="1" applyFill="1" applyBorder="1" applyAlignment="1" applyProtection="1">
      <alignment horizontal="left" vertical="center"/>
      <protection locked="0"/>
    </xf>
    <xf numFmtId="165" fontId="4" fillId="6" borderId="3" xfId="0" applyNumberFormat="1" applyFont="1" applyFill="1" applyBorder="1" applyAlignment="1" applyProtection="1">
      <alignment horizontal="center" vertical="center"/>
      <protection locked="0"/>
    </xf>
    <xf numFmtId="0" fontId="5" fillId="4" borderId="4" xfId="0" applyFont="1" applyFill="1" applyBorder="1" applyAlignment="1" applyProtection="1">
      <alignment vertical="center" wrapText="1"/>
      <protection locked="0"/>
    </xf>
    <xf numFmtId="0" fontId="5" fillId="0" borderId="5" xfId="0" applyFont="1" applyBorder="1" applyAlignment="1">
      <alignment horizontal="right" vertical="center"/>
    </xf>
    <xf numFmtId="0" fontId="5" fillId="0" borderId="4" xfId="0" applyFont="1" applyFill="1" applyBorder="1" applyAlignment="1">
      <alignment horizontal="left" vertical="center" shrinkToFit="1"/>
    </xf>
    <xf numFmtId="0" fontId="5" fillId="4" borderId="4" xfId="0" applyFont="1" applyFill="1" applyBorder="1" applyAlignment="1" applyProtection="1">
      <alignment horizontal="left" vertical="center" shrinkToFit="1"/>
      <protection locked="0"/>
    </xf>
    <xf numFmtId="164" fontId="4" fillId="0" borderId="3" xfId="0" applyNumberFormat="1" applyFont="1" applyFill="1" applyBorder="1" applyAlignment="1" applyProtection="1">
      <alignment horizontal="center" vertical="center" shrinkToFit="1"/>
    </xf>
    <xf numFmtId="0" fontId="28" fillId="9" borderId="0" xfId="0" applyFont="1" applyFill="1"/>
    <xf numFmtId="0" fontId="8" fillId="0" borderId="0" xfId="1" applyProtection="1"/>
    <xf numFmtId="0" fontId="8" fillId="0" borderId="0" xfId="1" applyAlignment="1" applyProtection="1">
      <alignment horizontal="center"/>
    </xf>
    <xf numFmtId="0" fontId="8" fillId="0" borderId="23" xfId="1" applyBorder="1" applyProtection="1"/>
    <xf numFmtId="0" fontId="8" fillId="0" borderId="0" xfId="1" applyBorder="1" applyAlignment="1" applyProtection="1">
      <alignment horizontal="center"/>
    </xf>
    <xf numFmtId="0" fontId="10" fillId="0" borderId="0" xfId="1" applyFont="1" applyBorder="1" applyProtection="1"/>
    <xf numFmtId="0" fontId="8" fillId="0" borderId="0" xfId="1" applyBorder="1" applyProtection="1"/>
    <xf numFmtId="0" fontId="8" fillId="0" borderId="24" xfId="1" applyBorder="1" applyProtection="1"/>
    <xf numFmtId="0" fontId="11" fillId="0" borderId="25" xfId="1" applyFont="1" applyBorder="1" applyAlignment="1" applyProtection="1">
      <alignment vertical="center"/>
    </xf>
    <xf numFmtId="0" fontId="3" fillId="0" borderId="26" xfId="1" applyFont="1" applyBorder="1" applyAlignment="1" applyProtection="1">
      <alignment vertical="center"/>
    </xf>
    <xf numFmtId="0" fontId="8" fillId="0" borderId="27" xfId="1" applyBorder="1" applyAlignment="1" applyProtection="1">
      <alignment vertical="center"/>
    </xf>
    <xf numFmtId="0" fontId="8" fillId="0" borderId="0" xfId="1" applyAlignment="1" applyProtection="1">
      <alignment vertical="center"/>
    </xf>
    <xf numFmtId="0" fontId="8" fillId="0" borderId="0" xfId="1" applyFont="1" applyFill="1" applyAlignment="1" applyProtection="1">
      <alignment vertical="center"/>
    </xf>
    <xf numFmtId="0" fontId="8" fillId="0" borderId="0" xfId="1" applyFont="1" applyFill="1" applyProtection="1"/>
    <xf numFmtId="0" fontId="13" fillId="10" borderId="0" xfId="1" applyFont="1" applyFill="1" applyBorder="1" applyAlignment="1" applyProtection="1">
      <alignment horizontal="center"/>
    </xf>
    <xf numFmtId="0" fontId="13" fillId="10" borderId="0" xfId="1" applyFont="1" applyFill="1" applyBorder="1" applyAlignment="1" applyProtection="1">
      <alignment horizontal="right"/>
    </xf>
    <xf numFmtId="0" fontId="13" fillId="10" borderId="0" xfId="1" applyFont="1" applyFill="1" applyBorder="1" applyAlignment="1" applyProtection="1">
      <alignment horizontal="left"/>
    </xf>
    <xf numFmtId="0" fontId="13" fillId="10" borderId="24" xfId="1" applyFont="1" applyFill="1" applyBorder="1" applyAlignment="1" applyProtection="1">
      <alignment horizontal="center"/>
    </xf>
    <xf numFmtId="0" fontId="13" fillId="10" borderId="23" xfId="1" applyFont="1" applyFill="1" applyBorder="1" applyAlignment="1" applyProtection="1">
      <alignment horizontal="center"/>
    </xf>
    <xf numFmtId="0" fontId="13" fillId="10" borderId="28" xfId="1" applyFont="1" applyFill="1" applyBorder="1" applyAlignment="1" applyProtection="1">
      <alignment horizontal="center"/>
    </xf>
    <xf numFmtId="0" fontId="9" fillId="0" borderId="29" xfId="1" applyNumberFormat="1" applyFont="1" applyBorder="1" applyAlignment="1" applyProtection="1">
      <alignment horizontal="center" wrapText="1"/>
    </xf>
    <xf numFmtId="168" fontId="14" fillId="0" borderId="30" xfId="1" applyNumberFormat="1" applyFont="1" applyBorder="1" applyAlignment="1" applyProtection="1">
      <alignment horizontal="center"/>
    </xf>
    <xf numFmtId="169" fontId="15" fillId="0" borderId="30" xfId="1" applyNumberFormat="1" applyFont="1" applyBorder="1" applyAlignment="1" applyProtection="1">
      <alignment horizontal="center"/>
    </xf>
    <xf numFmtId="0" fontId="13" fillId="10" borderId="31" xfId="1" applyFont="1" applyFill="1" applyBorder="1" applyAlignment="1" applyProtection="1">
      <alignment horizontal="center" vertical="center" textRotation="255"/>
    </xf>
    <xf numFmtId="164" fontId="14" fillId="0" borderId="30" xfId="1" applyNumberFormat="1" applyFont="1" applyBorder="1" applyAlignment="1" applyProtection="1">
      <alignment horizontal="center"/>
    </xf>
    <xf numFmtId="164" fontId="14" fillId="0" borderId="32" xfId="1" applyNumberFormat="1" applyFont="1" applyBorder="1" applyAlignment="1" applyProtection="1">
      <alignment horizontal="center"/>
    </xf>
    <xf numFmtId="164" fontId="14" fillId="0" borderId="30" xfId="1" applyNumberFormat="1" applyFont="1" applyBorder="1" applyAlignment="1" applyProtection="1">
      <alignment horizontal="center" shrinkToFit="1"/>
    </xf>
    <xf numFmtId="164" fontId="3" fillId="0" borderId="33" xfId="1" applyNumberFormat="1" applyFont="1" applyBorder="1" applyAlignment="1" applyProtection="1">
      <alignment horizontal="center" wrapText="1"/>
    </xf>
    <xf numFmtId="49" fontId="3" fillId="0" borderId="33" xfId="1" applyNumberFormat="1" applyFont="1" applyBorder="1" applyAlignment="1" applyProtection="1">
      <alignment horizontal="center" wrapText="1"/>
    </xf>
    <xf numFmtId="169" fontId="14" fillId="0" borderId="34" xfId="1" applyNumberFormat="1" applyFont="1" applyBorder="1" applyAlignment="1" applyProtection="1">
      <alignment horizontal="center"/>
    </xf>
    <xf numFmtId="164" fontId="8" fillId="0" borderId="30" xfId="1" applyNumberFormat="1" applyBorder="1" applyAlignment="1" applyProtection="1">
      <alignment horizontal="center"/>
    </xf>
    <xf numFmtId="170" fontId="14" fillId="0" borderId="30" xfId="1" applyNumberFormat="1" applyFont="1" applyBorder="1" applyAlignment="1" applyProtection="1">
      <alignment horizontal="center"/>
    </xf>
    <xf numFmtId="0" fontId="16" fillId="0" borderId="32" xfId="1" applyFont="1" applyBorder="1" applyAlignment="1" applyProtection="1">
      <alignment horizontal="center" wrapText="1"/>
    </xf>
    <xf numFmtId="169" fontId="14" fillId="0" borderId="0" xfId="1" applyNumberFormat="1" applyFont="1" applyBorder="1" applyAlignment="1" applyProtection="1">
      <alignment horizontal="center"/>
    </xf>
    <xf numFmtId="0" fontId="16" fillId="0" borderId="30" xfId="1" applyFont="1" applyBorder="1" applyAlignment="1" applyProtection="1">
      <alignment horizontal="center" wrapText="1"/>
    </xf>
    <xf numFmtId="0" fontId="8" fillId="0" borderId="30" xfId="1" applyFont="1" applyBorder="1" applyAlignment="1" applyProtection="1">
      <alignment horizontal="center" wrapText="1"/>
    </xf>
    <xf numFmtId="0" fontId="17" fillId="0" borderId="30" xfId="1" applyFont="1" applyBorder="1" applyAlignment="1" applyProtection="1">
      <alignment horizontal="center" vertical="center"/>
    </xf>
    <xf numFmtId="164" fontId="8" fillId="0" borderId="30" xfId="1" applyNumberFormat="1" applyFont="1" applyBorder="1" applyAlignment="1" applyProtection="1">
      <alignment horizontal="center" wrapText="1"/>
    </xf>
    <xf numFmtId="0" fontId="18" fillId="0" borderId="35" xfId="1" applyFont="1" applyBorder="1" applyAlignment="1" applyProtection="1">
      <alignment horizontal="center" wrapText="1"/>
    </xf>
    <xf numFmtId="0" fontId="9" fillId="0" borderId="0" xfId="1" applyFont="1" applyBorder="1" applyAlignment="1" applyProtection="1">
      <alignment horizontal="center"/>
    </xf>
    <xf numFmtId="169" fontId="9" fillId="0" borderId="0" xfId="1" applyNumberFormat="1" applyFont="1" applyBorder="1" applyAlignment="1" applyProtection="1">
      <alignment horizontal="center"/>
    </xf>
    <xf numFmtId="171" fontId="9" fillId="0" borderId="0" xfId="1" applyNumberFormat="1" applyFont="1" applyBorder="1" applyAlignment="1" applyProtection="1">
      <alignment horizontal="center"/>
    </xf>
    <xf numFmtId="169" fontId="14" fillId="0" borderId="30" xfId="1" applyNumberFormat="1" applyFont="1" applyBorder="1" applyAlignment="1" applyProtection="1">
      <alignment horizontal="center"/>
    </xf>
    <xf numFmtId="0" fontId="13" fillId="10" borderId="36" xfId="1" applyFont="1" applyFill="1" applyBorder="1" applyAlignment="1" applyProtection="1">
      <alignment horizontal="center" vertical="center" textRotation="255"/>
    </xf>
    <xf numFmtId="164" fontId="14" fillId="0" borderId="37" xfId="1" applyNumberFormat="1" applyFont="1" applyBorder="1" applyAlignment="1" applyProtection="1">
      <alignment horizontal="center" shrinkToFit="1"/>
    </xf>
    <xf numFmtId="164" fontId="3" fillId="0" borderId="3" xfId="1" applyNumberFormat="1" applyFont="1" applyBorder="1" applyAlignment="1" applyProtection="1">
      <alignment horizontal="center" wrapText="1"/>
    </xf>
    <xf numFmtId="49" fontId="3" fillId="0" borderId="3" xfId="1" applyNumberFormat="1" applyFont="1" applyBorder="1" applyAlignment="1" applyProtection="1">
      <alignment horizontal="center" wrapText="1"/>
    </xf>
    <xf numFmtId="164" fontId="14" fillId="0" borderId="0" xfId="1" applyNumberFormat="1" applyFont="1" applyBorder="1" applyAlignment="1" applyProtection="1">
      <alignment horizontal="center"/>
    </xf>
    <xf numFmtId="168" fontId="14" fillId="0" borderId="38" xfId="1" applyNumberFormat="1" applyFont="1" applyBorder="1" applyAlignment="1" applyProtection="1">
      <alignment horizontal="center"/>
    </xf>
    <xf numFmtId="169" fontId="14" fillId="0" borderId="38" xfId="1" applyNumberFormat="1" applyFont="1" applyBorder="1" applyAlignment="1" applyProtection="1">
      <alignment horizontal="center"/>
    </xf>
    <xf numFmtId="170" fontId="14" fillId="0" borderId="38" xfId="1" applyNumberFormat="1" applyFont="1" applyBorder="1" applyAlignment="1" applyProtection="1">
      <alignment horizontal="center"/>
    </xf>
    <xf numFmtId="0" fontId="16" fillId="0" borderId="38" xfId="1" applyFont="1" applyBorder="1" applyAlignment="1" applyProtection="1">
      <alignment horizontal="center" wrapText="1"/>
    </xf>
    <xf numFmtId="0" fontId="17" fillId="0" borderId="38" xfId="1" applyFont="1" applyBorder="1" applyAlignment="1" applyProtection="1">
      <alignment horizontal="center" vertical="center"/>
    </xf>
    <xf numFmtId="164" fontId="8" fillId="0" borderId="38" xfId="1" applyNumberFormat="1" applyFont="1" applyBorder="1" applyAlignment="1" applyProtection="1">
      <alignment horizontal="center" wrapText="1"/>
    </xf>
    <xf numFmtId="49" fontId="3" fillId="0" borderId="38" xfId="1" applyNumberFormat="1" applyFont="1" applyBorder="1" applyAlignment="1" applyProtection="1">
      <alignment horizontal="center" wrapText="1"/>
    </xf>
    <xf numFmtId="0" fontId="16" fillId="0" borderId="30" xfId="1" applyFont="1" applyBorder="1" applyAlignment="1" applyProtection="1">
      <alignment wrapText="1"/>
    </xf>
    <xf numFmtId="0" fontId="16" fillId="0" borderId="39" xfId="1" applyFont="1" applyBorder="1" applyAlignment="1" applyProtection="1">
      <alignment wrapText="1"/>
    </xf>
    <xf numFmtId="0" fontId="16" fillId="0" borderId="40" xfId="1" applyFont="1" applyBorder="1" applyAlignment="1" applyProtection="1">
      <alignment wrapText="1"/>
    </xf>
    <xf numFmtId="164" fontId="3" fillId="0" borderId="30" xfId="1" applyNumberFormat="1" applyFont="1" applyBorder="1" applyAlignment="1" applyProtection="1">
      <alignment horizontal="center" wrapText="1"/>
    </xf>
    <xf numFmtId="49" fontId="3" fillId="0" borderId="30" xfId="1" applyNumberFormat="1" applyFont="1" applyBorder="1" applyAlignment="1" applyProtection="1">
      <alignment horizontal="center" wrapText="1"/>
    </xf>
    <xf numFmtId="0" fontId="8" fillId="0" borderId="39" xfId="1" applyFont="1" applyBorder="1" applyAlignment="1" applyProtection="1">
      <alignment horizontal="center" wrapText="1"/>
    </xf>
    <xf numFmtId="0" fontId="13" fillId="10" borderId="38" xfId="1" applyFont="1" applyFill="1" applyBorder="1" applyAlignment="1" applyProtection="1">
      <alignment horizontal="center" vertical="center" textRotation="255"/>
    </xf>
    <xf numFmtId="164" fontId="14" fillId="0" borderId="38" xfId="1" applyNumberFormat="1" applyFont="1" applyBorder="1" applyAlignment="1" applyProtection="1">
      <alignment horizontal="center"/>
    </xf>
    <xf numFmtId="164" fontId="14" fillId="0" borderId="33" xfId="1" applyNumberFormat="1" applyFont="1" applyBorder="1" applyAlignment="1" applyProtection="1">
      <alignment horizontal="center"/>
    </xf>
    <xf numFmtId="0" fontId="16" fillId="0" borderId="23" xfId="1" applyFont="1" applyFill="1" applyBorder="1" applyAlignment="1" applyProtection="1">
      <alignment horizontal="left"/>
    </xf>
    <xf numFmtId="0" fontId="8" fillId="0" borderId="0" xfId="1" applyFill="1" applyBorder="1" applyProtection="1"/>
    <xf numFmtId="164" fontId="8" fillId="0" borderId="0" xfId="1" applyNumberFormat="1" applyFill="1" applyBorder="1" applyProtection="1"/>
    <xf numFmtId="164" fontId="14" fillId="0" borderId="0" xfId="1" applyNumberFormat="1" applyFont="1" applyFill="1" applyBorder="1" applyProtection="1"/>
    <xf numFmtId="164" fontId="8" fillId="0" borderId="0" xfId="1" applyNumberFormat="1" applyFont="1" applyFill="1" applyBorder="1" applyProtection="1"/>
    <xf numFmtId="0" fontId="17" fillId="0" borderId="0" xfId="1" applyFont="1" applyFill="1" applyBorder="1" applyAlignment="1" applyProtection="1">
      <alignment horizontal="right" vertical="center"/>
    </xf>
    <xf numFmtId="164" fontId="8" fillId="0" borderId="41" xfId="1" applyNumberFormat="1" applyFill="1" applyBorder="1" applyAlignment="1" applyProtection="1">
      <alignment horizontal="center"/>
    </xf>
    <xf numFmtId="164" fontId="8" fillId="0" borderId="41" xfId="1" applyNumberFormat="1" applyBorder="1" applyProtection="1"/>
    <xf numFmtId="0" fontId="8" fillId="0" borderId="42" xfId="1" applyBorder="1" applyProtection="1"/>
    <xf numFmtId="0" fontId="16" fillId="0" borderId="43" xfId="1" applyFont="1" applyBorder="1" applyAlignment="1" applyProtection="1">
      <alignment horizontal="center" wrapText="1"/>
    </xf>
    <xf numFmtId="0" fontId="14" fillId="0" borderId="23" xfId="1" applyFont="1" applyFill="1" applyBorder="1" applyProtection="1"/>
    <xf numFmtId="169" fontId="8" fillId="0" borderId="0" xfId="1" applyNumberFormat="1" applyFill="1" applyBorder="1" applyProtection="1"/>
    <xf numFmtId="0" fontId="3" fillId="0" borderId="0" xfId="1" applyFont="1" applyBorder="1" applyProtection="1"/>
    <xf numFmtId="0" fontId="16" fillId="0" borderId="44" xfId="1" applyFont="1" applyBorder="1" applyAlignment="1" applyProtection="1">
      <alignment horizontal="center" wrapText="1"/>
    </xf>
    <xf numFmtId="0" fontId="14" fillId="0" borderId="0" xfId="1" applyFont="1" applyBorder="1" applyProtection="1"/>
    <xf numFmtId="0" fontId="3" fillId="0" borderId="0" xfId="1" applyFont="1" applyBorder="1" applyAlignment="1" applyProtection="1">
      <alignment horizontal="right" vertical="center"/>
    </xf>
    <xf numFmtId="2" fontId="19" fillId="0" borderId="45" xfId="1" applyNumberFormat="1" applyFont="1" applyBorder="1" applyProtection="1"/>
    <xf numFmtId="0" fontId="20" fillId="0" borderId="46" xfId="1" applyFont="1" applyBorder="1" applyAlignment="1" applyProtection="1">
      <alignment vertical="center"/>
    </xf>
    <xf numFmtId="0" fontId="8" fillId="0" borderId="0" xfId="1" applyFont="1" applyAlignment="1" applyProtection="1">
      <alignment vertical="center"/>
    </xf>
    <xf numFmtId="0" fontId="8" fillId="0" borderId="44" xfId="1" applyFont="1" applyBorder="1" applyAlignment="1" applyProtection="1">
      <alignment horizontal="center"/>
    </xf>
    <xf numFmtId="0" fontId="8" fillId="0" borderId="0" xfId="1" applyFont="1" applyAlignment="1" applyProtection="1">
      <alignment vertical="top"/>
    </xf>
    <xf numFmtId="0" fontId="8" fillId="0" borderId="43" xfId="1" applyFont="1" applyBorder="1" applyAlignment="1" applyProtection="1">
      <alignment horizontal="center"/>
    </xf>
    <xf numFmtId="0" fontId="23" fillId="0" borderId="23" xfId="1" applyFont="1" applyBorder="1" applyAlignment="1" applyProtection="1">
      <alignment horizontal="left" vertical="center"/>
    </xf>
    <xf numFmtId="0" fontId="23" fillId="0" borderId="0" xfId="1" applyFont="1" applyBorder="1" applyAlignment="1" applyProtection="1">
      <alignment horizontal="left" vertical="center"/>
    </xf>
    <xf numFmtId="0" fontId="23" fillId="0" borderId="24" xfId="1" applyFont="1" applyBorder="1" applyAlignment="1" applyProtection="1">
      <alignment horizontal="left" vertical="center"/>
    </xf>
    <xf numFmtId="0" fontId="8" fillId="0" borderId="47" xfId="1" applyBorder="1" applyProtection="1"/>
    <xf numFmtId="0" fontId="8" fillId="0" borderId="48" xfId="1" applyBorder="1" applyAlignment="1" applyProtection="1">
      <alignment horizontal="center"/>
    </xf>
    <xf numFmtId="0" fontId="9" fillId="0" borderId="48" xfId="1" applyFont="1" applyBorder="1" applyAlignment="1" applyProtection="1">
      <alignment horizontal="right"/>
    </xf>
    <xf numFmtId="0" fontId="3" fillId="0" borderId="48" xfId="1" applyFont="1" applyBorder="1" applyProtection="1"/>
    <xf numFmtId="0" fontId="8" fillId="0" borderId="48" xfId="1" applyBorder="1" applyProtection="1"/>
    <xf numFmtId="0" fontId="4" fillId="0" borderId="48" xfId="1" applyFont="1" applyBorder="1" applyProtection="1"/>
    <xf numFmtId="0" fontId="8" fillId="0" borderId="49" xfId="1" applyBorder="1" applyProtection="1"/>
    <xf numFmtId="0" fontId="22" fillId="0" borderId="0" xfId="1" applyFont="1" applyBorder="1" applyAlignment="1" applyProtection="1">
      <alignment horizontal="center" vertical="center"/>
    </xf>
    <xf numFmtId="0" fontId="8" fillId="0" borderId="0" xfId="1" applyBorder="1" applyProtection="1">
      <protection locked="0"/>
    </xf>
    <xf numFmtId="0" fontId="8" fillId="0" borderId="48" xfId="1" applyBorder="1" applyProtection="1">
      <protection locked="0"/>
    </xf>
    <xf numFmtId="164" fontId="3" fillId="0" borderId="38" xfId="1" applyNumberFormat="1" applyFont="1" applyBorder="1" applyAlignment="1" applyProtection="1">
      <alignment horizontal="center" wrapText="1"/>
    </xf>
    <xf numFmtId="164" fontId="14" fillId="0" borderId="37" xfId="1" applyNumberFormat="1" applyFont="1" applyBorder="1" applyAlignment="1" applyProtection="1">
      <alignment horizontal="center"/>
    </xf>
    <xf numFmtId="0" fontId="23" fillId="0" borderId="23" xfId="0" applyFont="1" applyBorder="1" applyAlignment="1">
      <alignment horizontal="left" vertical="center"/>
    </xf>
    <xf numFmtId="0" fontId="26" fillId="0" borderId="0" xfId="0" applyFont="1" applyBorder="1" applyAlignment="1">
      <alignment horizontal="center" vertical="center"/>
    </xf>
    <xf numFmtId="0" fontId="4" fillId="0" borderId="50" xfId="0" applyFont="1" applyBorder="1" applyAlignment="1">
      <alignment horizontal="center"/>
    </xf>
    <xf numFmtId="0" fontId="4" fillId="0" borderId="51" xfId="0" applyFont="1" applyBorder="1" applyAlignment="1">
      <alignment horizontal="center"/>
    </xf>
    <xf numFmtId="0" fontId="4" fillId="0" borderId="52" xfId="0" applyFont="1" applyBorder="1" applyAlignment="1">
      <alignment horizontal="center"/>
    </xf>
    <xf numFmtId="0" fontId="26"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4" xfId="0" applyFont="1" applyBorder="1" applyAlignment="1">
      <alignment horizontal="center" vertical="center" wrapText="1"/>
    </xf>
    <xf numFmtId="0" fontId="0" fillId="0" borderId="47" xfId="0" applyBorder="1" applyAlignment="1"/>
    <xf numFmtId="0" fontId="0" fillId="0" borderId="48" xfId="0" applyBorder="1" applyAlignment="1"/>
    <xf numFmtId="0" fontId="0" fillId="0" borderId="49" xfId="0" applyBorder="1" applyAlignment="1"/>
    <xf numFmtId="0" fontId="30" fillId="0" borderId="0" xfId="0" applyFont="1" applyAlignment="1">
      <alignment horizontal="left" vertical="center"/>
    </xf>
    <xf numFmtId="0" fontId="31" fillId="0" borderId="0" xfId="0" applyFont="1" applyAlignment="1"/>
    <xf numFmtId="0" fontId="29"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xf numFmtId="0" fontId="5" fillId="0" borderId="51" xfId="0" applyFont="1" applyBorder="1" applyAlignment="1">
      <alignment horizontal="justify" vertical="center" wrapText="1"/>
    </xf>
    <xf numFmtId="0" fontId="0" fillId="0" borderId="51" xfId="0" applyBorder="1" applyAlignment="1">
      <alignment horizontal="justify" vertical="center" wrapText="1"/>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14" fontId="5" fillId="5" borderId="6" xfId="0" applyNumberFormat="1" applyFont="1" applyFill="1" applyBorder="1" applyAlignment="1" applyProtection="1">
      <alignment horizontal="left" vertical="center" shrinkToFit="1"/>
      <protection locked="0"/>
    </xf>
    <xf numFmtId="14" fontId="5" fillId="5" borderId="4" xfId="0" applyNumberFormat="1" applyFont="1" applyFill="1" applyBorder="1" applyAlignment="1" applyProtection="1">
      <alignment horizontal="left" vertical="center" shrinkToFit="1"/>
      <protection locked="0"/>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65" fontId="4" fillId="0" borderId="5" xfId="0" applyNumberFormat="1" applyFont="1" applyBorder="1" applyAlignment="1">
      <alignment horizontal="right" vertical="center"/>
    </xf>
    <xf numFmtId="165" fontId="4" fillId="0" borderId="6" xfId="0" applyNumberFormat="1" applyFont="1" applyBorder="1" applyAlignment="1">
      <alignment horizontal="right" vertical="center"/>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5" fillId="7" borderId="56" xfId="0" applyFont="1" applyFill="1" applyBorder="1" applyAlignment="1" applyProtection="1">
      <alignment horizontal="left" vertical="center" wrapText="1"/>
      <protection locked="0"/>
    </xf>
    <xf numFmtId="0" fontId="15" fillId="7" borderId="57" xfId="0" applyFont="1" applyFill="1" applyBorder="1" applyAlignment="1" applyProtection="1">
      <alignment horizontal="left" vertical="center" wrapText="1"/>
      <protection locked="0"/>
    </xf>
    <xf numFmtId="0" fontId="7" fillId="0" borderId="5" xfId="0" applyFont="1" applyBorder="1" applyAlignment="1">
      <alignment horizontal="right" vertical="center" shrinkToFit="1"/>
    </xf>
    <xf numFmtId="0" fontId="7" fillId="0" borderId="6" xfId="0" applyFont="1" applyBorder="1" applyAlignment="1">
      <alignment horizontal="right" vertical="center" shrinkToFit="1"/>
    </xf>
    <xf numFmtId="3" fontId="4" fillId="7" borderId="6" xfId="0" applyNumberFormat="1" applyFont="1" applyFill="1" applyBorder="1" applyAlignment="1" applyProtection="1">
      <alignment horizontal="left" vertical="center"/>
      <protection locked="0"/>
    </xf>
    <xf numFmtId="0" fontId="0" fillId="7" borderId="4" xfId="0" applyFill="1" applyBorder="1" applyAlignment="1" applyProtection="1">
      <alignment horizontal="left"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5" fillId="7" borderId="58" xfId="0" applyFont="1" applyFill="1" applyBorder="1" applyAlignment="1" applyProtection="1">
      <alignment horizontal="left" vertical="center" wrapText="1"/>
      <protection locked="0"/>
    </xf>
    <xf numFmtId="0" fontId="15" fillId="7" borderId="59" xfId="0" applyFont="1" applyFill="1" applyBorder="1" applyAlignment="1" applyProtection="1">
      <alignment horizontal="left" vertical="center" wrapText="1"/>
      <protection locked="0"/>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1" fillId="2" borderId="8" xfId="0" applyFont="1" applyFill="1" applyBorder="1" applyAlignment="1">
      <alignment horizontal="center" vertical="center" wrapText="1"/>
    </xf>
    <xf numFmtId="0" fontId="4" fillId="0" borderId="0" xfId="0" applyFont="1" applyAlignment="1">
      <alignment horizontal="justify" vertical="center" wrapText="1"/>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6" fillId="0" borderId="23" xfId="0" applyFont="1" applyBorder="1" applyAlignment="1">
      <alignment horizontal="center" vertical="center"/>
    </xf>
    <xf numFmtId="0" fontId="26" fillId="0" borderId="0" xfId="0" applyFont="1" applyBorder="1" applyAlignment="1">
      <alignment horizontal="center" vertical="center"/>
    </xf>
    <xf numFmtId="0" fontId="26" fillId="0" borderId="24" xfId="0" applyFont="1" applyBorder="1" applyAlignment="1">
      <alignment horizontal="center" vertical="center"/>
    </xf>
    <xf numFmtId="49" fontId="4" fillId="0" borderId="5"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4" xfId="0" applyNumberFormat="1" applyFont="1" applyBorder="1" applyAlignment="1">
      <alignment horizontal="left" vertical="center"/>
    </xf>
    <xf numFmtId="0" fontId="15" fillId="0" borderId="58"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7" xfId="0" applyFont="1" applyBorder="1" applyAlignment="1" applyProtection="1">
      <alignment horizontal="left" vertical="center" wrapText="1"/>
      <protection locked="0"/>
    </xf>
    <xf numFmtId="14" fontId="5" fillId="0" borderId="6" xfId="0" applyNumberFormat="1" applyFont="1" applyBorder="1" applyAlignment="1">
      <alignment horizontal="left" vertical="center" shrinkToFit="1"/>
    </xf>
    <xf numFmtId="0" fontId="5" fillId="0" borderId="4" xfId="0" applyFont="1" applyBorder="1" applyAlignment="1">
      <alignment horizontal="left" vertical="center" shrinkToFit="1"/>
    </xf>
    <xf numFmtId="3" fontId="4" fillId="0" borderId="6" xfId="0" applyNumberFormat="1"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3" fontId="4" fillId="0" borderId="6" xfId="0" applyNumberFormat="1" applyFont="1" applyBorder="1" applyAlignment="1">
      <alignment horizontal="left" vertical="center"/>
    </xf>
    <xf numFmtId="0" fontId="0" fillId="0" borderId="4" xfId="0" applyBorder="1" applyAlignment="1">
      <alignment horizontal="left" vertical="center"/>
    </xf>
    <xf numFmtId="14" fontId="4" fillId="0" borderId="31" xfId="1" applyNumberFormat="1" applyFont="1" applyBorder="1" applyAlignment="1" applyProtection="1">
      <alignment horizontal="center" vertical="center"/>
    </xf>
    <xf numFmtId="14" fontId="4" fillId="0" borderId="44" xfId="1" applyNumberFormat="1" applyFont="1" applyBorder="1" applyAlignment="1" applyProtection="1">
      <alignment horizontal="center" vertical="center"/>
    </xf>
    <xf numFmtId="0" fontId="11" fillId="0" borderId="60" xfId="1" applyFont="1" applyBorder="1" applyAlignment="1" applyProtection="1">
      <alignment horizontal="left" vertical="center"/>
    </xf>
    <xf numFmtId="0" fontId="11" fillId="0" borderId="33" xfId="1" applyFont="1" applyBorder="1" applyAlignment="1" applyProtection="1">
      <alignment horizontal="left" vertical="center"/>
    </xf>
    <xf numFmtId="0" fontId="4" fillId="0" borderId="38" xfId="1" applyFont="1" applyBorder="1" applyAlignment="1" applyProtection="1">
      <alignment horizontal="center" vertical="center"/>
    </xf>
    <xf numFmtId="0" fontId="4" fillId="0" borderId="43" xfId="1" applyFont="1" applyBorder="1" applyAlignment="1" applyProtection="1">
      <alignment horizontal="center" vertical="center"/>
    </xf>
    <xf numFmtId="0" fontId="11" fillId="0" borderId="46" xfId="1" applyFont="1" applyBorder="1" applyAlignment="1" applyProtection="1">
      <alignment horizontal="left" vertical="center"/>
    </xf>
    <xf numFmtId="0" fontId="4" fillId="0" borderId="31" xfId="1" applyFont="1" applyBorder="1" applyAlignment="1" applyProtection="1">
      <alignment horizontal="center" vertical="center"/>
    </xf>
    <xf numFmtId="0" fontId="14" fillId="0" borderId="61" xfId="1" applyFont="1" applyFill="1" applyBorder="1" applyAlignment="1" applyProtection="1">
      <alignment horizontal="left" wrapText="1"/>
      <protection locked="0"/>
    </xf>
    <xf numFmtId="0" fontId="6" fillId="0" borderId="50" xfId="1" applyFont="1" applyBorder="1" applyAlignment="1" applyProtection="1">
      <alignment horizontal="left"/>
    </xf>
    <xf numFmtId="0" fontId="6" fillId="0" borderId="51" xfId="1" applyFont="1" applyBorder="1" applyAlignment="1" applyProtection="1">
      <alignment horizontal="left"/>
    </xf>
    <xf numFmtId="0" fontId="6" fillId="0" borderId="52" xfId="1" applyFont="1" applyBorder="1" applyAlignment="1" applyProtection="1">
      <alignment horizontal="left"/>
    </xf>
    <xf numFmtId="0" fontId="4" fillId="0" borderId="62" xfId="1" applyFont="1" applyBorder="1" applyAlignment="1" applyProtection="1">
      <alignment horizontal="center" vertical="center"/>
    </xf>
    <xf numFmtId="0" fontId="4" fillId="0" borderId="63" xfId="1" applyFont="1" applyBorder="1" applyAlignment="1" applyProtection="1">
      <alignment horizontal="center" vertical="center"/>
    </xf>
    <xf numFmtId="166" fontId="4" fillId="0" borderId="38" xfId="1" applyNumberFormat="1" applyFont="1" applyBorder="1" applyAlignment="1" applyProtection="1">
      <alignment horizontal="center" vertical="center"/>
    </xf>
    <xf numFmtId="0" fontId="4" fillId="0" borderId="63" xfId="1" applyFont="1" applyBorder="1" applyAlignment="1" applyProtection="1">
      <alignment horizontal="center"/>
    </xf>
    <xf numFmtId="0" fontId="4" fillId="0" borderId="38" xfId="1" applyFont="1" applyBorder="1" applyAlignment="1" applyProtection="1">
      <alignment horizontal="center"/>
    </xf>
    <xf numFmtId="167" fontId="4" fillId="0" borderId="38" xfId="1" applyNumberFormat="1" applyFont="1" applyBorder="1" applyAlignment="1" applyProtection="1">
      <alignment horizontal="center"/>
    </xf>
    <xf numFmtId="0" fontId="12" fillId="0" borderId="38" xfId="1" applyFont="1" applyBorder="1" applyAlignment="1" applyProtection="1">
      <alignment horizontal="center"/>
    </xf>
    <xf numFmtId="0" fontId="12" fillId="0" borderId="43" xfId="1" applyFont="1" applyBorder="1" applyAlignment="1" applyProtection="1">
      <alignment horizontal="center"/>
    </xf>
    <xf numFmtId="0" fontId="9" fillId="0" borderId="0" xfId="1" applyFont="1" applyBorder="1" applyAlignment="1" applyProtection="1">
      <alignment horizontal="center" wrapText="1"/>
    </xf>
    <xf numFmtId="0" fontId="13" fillId="10" borderId="23" xfId="1" applyFont="1" applyFill="1" applyBorder="1" applyAlignment="1" applyProtection="1">
      <alignment horizontal="center"/>
    </xf>
    <xf numFmtId="0" fontId="13" fillId="10" borderId="0" xfId="1" applyFont="1" applyFill="1" applyBorder="1" applyAlignment="1" applyProtection="1">
      <alignment horizontal="center"/>
    </xf>
    <xf numFmtId="0" fontId="13" fillId="0" borderId="38" xfId="1" applyFont="1" applyFill="1" applyBorder="1" applyAlignment="1" applyProtection="1">
      <alignment horizontal="center"/>
    </xf>
    <xf numFmtId="0" fontId="20" fillId="0" borderId="60" xfId="1" applyFont="1" applyBorder="1" applyAlignment="1" applyProtection="1">
      <alignment horizontal="left" vertical="center"/>
    </xf>
    <xf numFmtId="0" fontId="20" fillId="0" borderId="33" xfId="1" applyFont="1" applyBorder="1" applyAlignment="1" applyProtection="1">
      <alignment horizontal="left" vertical="center"/>
    </xf>
    <xf numFmtId="0" fontId="8" fillId="0" borderId="62" xfId="1" applyFont="1" applyBorder="1" applyAlignment="1" applyProtection="1">
      <alignment horizontal="center"/>
    </xf>
    <xf numFmtId="0" fontId="8" fillId="0" borderId="31" xfId="1" applyFont="1" applyBorder="1" applyAlignment="1" applyProtection="1">
      <alignment horizontal="center"/>
    </xf>
    <xf numFmtId="0" fontId="8" fillId="0" borderId="63" xfId="1" applyFont="1" applyBorder="1" applyAlignment="1" applyProtection="1">
      <alignment horizontal="center"/>
    </xf>
    <xf numFmtId="0" fontId="8" fillId="0" borderId="38" xfId="1" applyFont="1" applyBorder="1" applyAlignment="1" applyProtection="1">
      <alignment horizontal="center"/>
    </xf>
    <xf numFmtId="172" fontId="8" fillId="0" borderId="38" xfId="1" applyNumberFormat="1" applyFont="1" applyBorder="1" applyAlignment="1" applyProtection="1">
      <alignment horizontal="center"/>
    </xf>
    <xf numFmtId="0" fontId="22" fillId="0" borderId="31" xfId="1" applyFont="1" applyBorder="1" applyAlignment="1" applyProtection="1">
      <alignment horizontal="center"/>
    </xf>
    <xf numFmtId="0" fontId="14" fillId="0" borderId="33" xfId="1" applyFont="1" applyBorder="1" applyAlignment="1" applyProtection="1">
      <alignment horizontal="center" vertical="center"/>
    </xf>
    <xf numFmtId="0" fontId="22" fillId="0" borderId="29" xfId="1" applyFont="1" applyBorder="1" applyAlignment="1" applyProtection="1">
      <alignment horizontal="center" vertical="center" wrapText="1"/>
    </xf>
    <xf numFmtId="0" fontId="22" fillId="0" borderId="30" xfId="1" applyFont="1" applyBorder="1" applyAlignment="1" applyProtection="1">
      <alignment horizontal="center" vertical="center" wrapText="1"/>
    </xf>
    <xf numFmtId="0" fontId="20" fillId="0" borderId="31" xfId="1" applyFont="1" applyBorder="1" applyAlignment="1" applyProtection="1">
      <alignment horizontal="left" vertical="center"/>
    </xf>
    <xf numFmtId="0" fontId="4" fillId="0" borderId="64"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39" xfId="0" applyFont="1" applyBorder="1" applyAlignment="1" applyProtection="1">
      <alignment horizontal="center" vertical="center"/>
    </xf>
    <xf numFmtId="0" fontId="14" fillId="0" borderId="61" xfId="0" applyFont="1" applyBorder="1" applyAlignment="1" applyProtection="1">
      <alignment horizontal="left" wrapText="1"/>
      <protection locked="0"/>
    </xf>
    <xf numFmtId="0" fontId="4" fillId="0" borderId="65" xfId="0" applyFont="1" applyBorder="1" applyAlignment="1" applyProtection="1">
      <alignment horizontal="center" vertical="center"/>
    </xf>
    <xf numFmtId="0" fontId="4" fillId="0" borderId="65" xfId="1" applyFont="1" applyBorder="1" applyAlignment="1" applyProtection="1">
      <alignment horizontal="center" vertical="center"/>
    </xf>
    <xf numFmtId="0" fontId="4" fillId="0" borderId="61" xfId="1" applyFont="1" applyBorder="1" applyAlignment="1" applyProtection="1">
      <alignment horizontal="center" vertical="center"/>
    </xf>
    <xf numFmtId="0" fontId="4" fillId="0" borderId="39" xfId="1" applyFont="1" applyBorder="1" applyAlignment="1" applyProtection="1">
      <alignment horizontal="center" vertical="center"/>
    </xf>
  </cellXfs>
  <cellStyles count="2">
    <cellStyle name="Normal" xfId="0" builtinId="0"/>
    <cellStyle name="Normal_Time Card Template" xfId="1" xr:uid="{00000000-0005-0000-0000-000001000000}"/>
  </cellStyles>
  <dxfs count="213">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b/>
        <i val="0"/>
        <condense val="0"/>
        <extend val="0"/>
        <color indexed="10"/>
      </font>
    </dxf>
    <dxf>
      <font>
        <b/>
        <i val="0"/>
        <condense val="0"/>
        <extend val="0"/>
        <color indexed="10"/>
      </font>
    </dxf>
    <dxf>
      <font>
        <condense val="0"/>
        <extend val="0"/>
        <color indexed="9"/>
      </font>
    </dxf>
    <dxf>
      <font>
        <condense val="0"/>
        <extend val="0"/>
        <color indexed="9"/>
      </font>
    </dxf>
    <dxf>
      <font>
        <b/>
        <i val="0"/>
        <condense val="0"/>
        <extend val="0"/>
        <color indexed="10"/>
      </font>
    </dxf>
    <dxf>
      <font>
        <b/>
        <i val="0"/>
        <condense val="0"/>
        <extend val="0"/>
        <color indexed="10"/>
      </font>
    </dxf>
    <dxf>
      <font>
        <condense val="0"/>
        <extend val="0"/>
        <color indexed="9"/>
      </font>
    </dxf>
    <dxf>
      <font>
        <condense val="0"/>
        <extend val="0"/>
        <color indexed="9"/>
      </font>
    </dxf>
    <dxf>
      <font>
        <b/>
        <i val="0"/>
        <condense val="0"/>
        <extend val="0"/>
        <color indexed="10"/>
      </font>
    </dxf>
    <dxf>
      <font>
        <b/>
        <i val="0"/>
        <condense val="0"/>
        <extend val="0"/>
        <color indexed="10"/>
      </font>
    </dxf>
    <dxf>
      <font>
        <color auto="1"/>
      </font>
      <fill>
        <patternFill patternType="none">
          <fgColor indexed="64"/>
          <bgColor indexed="65"/>
        </patternFill>
      </fill>
    </dxf>
    <dxf>
      <font>
        <color auto="1"/>
      </font>
      <fill>
        <patternFill patternType="none">
          <fgColor indexed="64"/>
          <bgColor indexed="65"/>
        </patternFill>
      </fill>
    </dxf>
    <dxf>
      <font>
        <color auto="1"/>
      </font>
      <fill>
        <patternFill patternType="solid">
          <fgColor indexed="64"/>
          <bgColor indexed="51"/>
        </patternFill>
      </fill>
    </dxf>
    <dxf>
      <font>
        <color indexed="9"/>
      </font>
      <fill>
        <patternFill patternType="solid">
          <fgColor indexed="64"/>
          <bgColor indexed="8"/>
        </patternFill>
      </fill>
    </dxf>
    <dxf>
      <font>
        <condense val="0"/>
        <extend val="0"/>
        <color indexed="9"/>
      </font>
    </dxf>
    <dxf>
      <font>
        <color auto="1"/>
      </font>
      <fill>
        <patternFill patternType="solid">
          <fgColor indexed="64"/>
          <bgColor theme="0" tint="-0.14999847407452621"/>
        </patternFill>
      </fill>
    </dxf>
    <dxf>
      <font>
        <color theme="0"/>
      </font>
      <fill>
        <patternFill patternType="none">
          <fgColor indexed="64"/>
          <bgColor indexed="65"/>
        </patternFill>
      </fill>
    </dxf>
    <dxf>
      <font>
        <condense val="0"/>
        <extend val="0"/>
        <color indexed="9"/>
      </font>
    </dxf>
    <dxf>
      <fill>
        <patternFill>
          <bgColor rgb="FFFFC7CE"/>
        </patternFill>
      </fill>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indexed="51"/>
        </patternFill>
      </fill>
    </dxf>
    <dxf>
      <font>
        <condense val="0"/>
        <extend val="0"/>
        <color indexed="9"/>
      </font>
    </dxf>
    <dxf>
      <font>
        <condense val="0"/>
        <extend val="0"/>
        <color indexed="9"/>
      </font>
    </dxf>
    <dxf>
      <font>
        <condense val="0"/>
        <extend val="0"/>
        <color indexed="9"/>
      </font>
    </dxf>
    <dxf>
      <font>
        <color auto="1"/>
      </font>
      <fill>
        <patternFill patternType="solid">
          <fgColor indexed="64"/>
          <bgColor theme="0" tint="-0.14999847407452621"/>
        </patternFill>
      </fill>
    </dxf>
    <dxf>
      <fill>
        <patternFill>
          <bgColor rgb="FFFFC7CE"/>
        </patternFill>
      </fill>
    </dxf>
    <dxf>
      <font>
        <condense val="0"/>
        <extend val="0"/>
        <color indexed="9"/>
      </font>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indexed="51"/>
        </patternFill>
      </fill>
    </dxf>
    <dxf>
      <font>
        <condense val="0"/>
        <extend val="0"/>
        <color indexed="9"/>
      </font>
    </dxf>
    <dxf>
      <font>
        <condense val="0"/>
        <extend val="0"/>
        <color indexed="9"/>
      </font>
    </dxf>
    <dxf>
      <font>
        <condense val="0"/>
        <extend val="0"/>
        <color indexed="9"/>
      </font>
    </dxf>
    <dxf>
      <font>
        <color auto="1"/>
      </font>
      <fill>
        <patternFill patternType="solid">
          <fgColor indexed="64"/>
          <bgColor theme="0" tint="-0.14999847407452621"/>
        </patternFill>
      </fill>
    </dxf>
    <dxf>
      <fill>
        <patternFill>
          <bgColor rgb="FFFFC7CE"/>
        </patternFill>
      </fill>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indexed="51"/>
        </patternFill>
      </fill>
    </dxf>
    <dxf>
      <font>
        <condense val="0"/>
        <extend val="0"/>
        <color indexed="9"/>
      </font>
    </dxf>
    <dxf>
      <font>
        <condense val="0"/>
        <extend val="0"/>
        <color indexed="9"/>
      </font>
    </dxf>
    <dxf>
      <font>
        <condense val="0"/>
        <extend val="0"/>
        <color indexed="9"/>
      </font>
    </dxf>
    <dxf>
      <font>
        <color auto="1"/>
      </font>
      <fill>
        <patternFill patternType="solid">
          <fgColor indexed="64"/>
          <bgColor theme="0" tint="-0.14999847407452621"/>
        </patternFill>
      </fill>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lor theme="0"/>
      </font>
      <fill>
        <patternFill patternType="none">
          <fgColor indexed="64"/>
          <bgColor indexed="65"/>
        </patternFill>
      </fill>
    </dxf>
    <dxf>
      <font>
        <condense val="0"/>
        <extend val="0"/>
        <color indexed="9"/>
      </font>
    </dxf>
    <dxf>
      <fill>
        <patternFill>
          <bgColor rgb="FFFFC7CE"/>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indexed="51"/>
        </patternFill>
      </fill>
    </dxf>
    <dxf>
      <font>
        <color auto="1"/>
      </font>
      <fill>
        <patternFill patternType="solid">
          <fgColor indexed="64"/>
          <bgColor theme="0" tint="-0.14999847407452621"/>
        </patternFill>
      </fill>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lor theme="0"/>
      </font>
      <fill>
        <patternFill patternType="none">
          <fgColor indexed="64"/>
          <bgColor indexed="65"/>
        </patternFill>
      </fill>
    </dxf>
    <dxf>
      <font>
        <condense val="0"/>
        <extend val="0"/>
        <color indexed="9"/>
      </font>
    </dxf>
    <dxf>
      <fill>
        <patternFill>
          <bgColor rgb="FFFFC7CE"/>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indexed="51"/>
        </patternFill>
      </fill>
    </dxf>
    <dxf>
      <font>
        <condense val="0"/>
        <extend val="0"/>
        <color indexed="9"/>
      </font>
    </dxf>
    <dxf>
      <font>
        <condense val="0"/>
        <extend val="0"/>
        <color indexed="9"/>
      </font>
    </dxf>
    <dxf>
      <font>
        <condense val="0"/>
        <extend val="0"/>
        <color indexed="9"/>
      </font>
    </dxf>
    <dxf>
      <font>
        <color auto="1"/>
      </font>
      <fill>
        <patternFill patternType="solid">
          <fgColor indexed="64"/>
          <bgColor theme="0" tint="-0.14999847407452621"/>
        </patternFill>
      </fill>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auto="1"/>
      </font>
      <fill>
        <patternFill patternType="solid">
          <fgColor indexed="64"/>
          <bgColor theme="6" tint="0.39997558519241921"/>
        </patternFill>
      </fill>
    </dxf>
    <dxf>
      <font>
        <condense val="0"/>
        <extend val="0"/>
        <color indexed="9"/>
      </font>
    </dxf>
    <dxf>
      <font>
        <condense val="0"/>
        <extend val="0"/>
        <color indexed="9"/>
      </font>
    </dxf>
    <dxf>
      <font>
        <condense val="0"/>
        <extend val="0"/>
        <color indexed="9"/>
      </font>
    </dxf>
    <dxf>
      <font>
        <color auto="1"/>
      </font>
      <fill>
        <patternFill patternType="solid">
          <fgColor indexed="64"/>
          <bgColor theme="0" tint="-0.14999847407452621"/>
        </patternFill>
      </fill>
    </dxf>
    <dxf>
      <font>
        <color rgb="FF9C6500"/>
      </font>
      <fill>
        <patternFill>
          <bgColor rgb="FFFFEB9C"/>
        </patternFill>
      </fill>
    </dxf>
    <dxf>
      <font>
        <color rgb="FF9C0006"/>
      </font>
      <fill>
        <patternFill>
          <bgColor rgb="FFFFC7CE"/>
        </patternFill>
      </fill>
    </dxf>
    <dxf>
      <font>
        <color theme="0"/>
      </font>
      <fill>
        <patternFill patternType="solid">
          <fgColor indexed="64"/>
          <bgColor theme="1"/>
        </patternFill>
      </fill>
    </dxf>
    <dxf>
      <font>
        <color auto="1"/>
      </font>
      <fill>
        <patternFill patternType="none">
          <fgColor indexed="64"/>
          <bgColor indexed="65"/>
        </patternFill>
      </fill>
    </dxf>
    <dxf>
      <font>
        <color auto="1"/>
      </font>
      <fill>
        <patternFill patternType="none">
          <fgColor indexed="64"/>
          <bgColor indexed="65"/>
        </patternFill>
      </fill>
    </dxf>
    <dxf>
      <font>
        <condense val="0"/>
        <extend val="0"/>
        <color indexed="9"/>
      </font>
    </dxf>
    <dxf>
      <font>
        <condense val="0"/>
        <extend val="0"/>
        <color indexed="9"/>
      </font>
    </dxf>
    <dxf>
      <font>
        <color rgb="FF9C6500"/>
      </font>
      <fill>
        <patternFill>
          <bgColor rgb="FFFFEB9C"/>
        </patternFill>
      </fill>
    </dxf>
    <dxf>
      <font>
        <color rgb="FF9C0006"/>
      </font>
      <fill>
        <patternFill>
          <bgColor rgb="FFFFC7CE"/>
        </patternFill>
      </fill>
    </dxf>
    <dxf>
      <font>
        <color auto="1"/>
      </font>
      <fill>
        <patternFill patternType="none">
          <fgColor indexed="64"/>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op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B1:U32"/>
  <sheetViews>
    <sheetView tabSelected="1" zoomScale="125" zoomScaleNormal="100" workbookViewId="0">
      <selection activeCell="B5" sqref="B5"/>
    </sheetView>
  </sheetViews>
  <sheetFormatPr baseColWidth="10" defaultColWidth="8.83203125" defaultRowHeight="13" x14ac:dyDescent="0.15"/>
  <cols>
    <col min="1" max="1" width="0.83203125" customWidth="1"/>
    <col min="2" max="2" width="34.1640625" style="27" customWidth="1"/>
    <col min="3" max="3" width="14.6640625" customWidth="1"/>
    <col min="4" max="4" width="18.5" bestFit="1" customWidth="1"/>
    <col min="5" max="11" width="6.33203125" customWidth="1"/>
  </cols>
  <sheetData>
    <row r="1" spans="2:21" ht="15" customHeight="1" x14ac:dyDescent="0.15">
      <c r="B1" s="230" t="s">
        <v>94</v>
      </c>
      <c r="C1" s="231"/>
    </row>
    <row r="2" spans="2:21" ht="15" customHeight="1" thickBot="1" x14ac:dyDescent="0.2">
      <c r="B2" s="230"/>
      <c r="C2" s="231"/>
    </row>
    <row r="3" spans="2:21" ht="16" customHeight="1" thickBot="1" x14ac:dyDescent="0.25">
      <c r="E3" s="218" t="s">
        <v>99</v>
      </c>
      <c r="F3" s="219"/>
      <c r="G3" s="219"/>
      <c r="H3" s="219"/>
      <c r="I3" s="219"/>
      <c r="J3" s="219"/>
      <c r="K3" s="220"/>
    </row>
    <row r="4" spans="2:21" ht="16" customHeight="1" thickBot="1" x14ac:dyDescent="0.2">
      <c r="B4" s="70" t="s">
        <v>137</v>
      </c>
      <c r="C4" s="71" t="s">
        <v>74</v>
      </c>
      <c r="D4" s="72" t="s">
        <v>3</v>
      </c>
      <c r="E4" s="73" t="s">
        <v>132</v>
      </c>
      <c r="F4" s="74" t="s">
        <v>133</v>
      </c>
      <c r="G4" s="74" t="s">
        <v>134</v>
      </c>
      <c r="H4" s="74" t="s">
        <v>135</v>
      </c>
      <c r="I4" s="74" t="s">
        <v>136</v>
      </c>
      <c r="J4" s="74" t="s">
        <v>76</v>
      </c>
      <c r="K4" s="75" t="s">
        <v>131</v>
      </c>
    </row>
    <row r="5" spans="2:21" ht="16" customHeight="1" x14ac:dyDescent="0.15">
      <c r="B5" s="94" t="s">
        <v>161</v>
      </c>
      <c r="C5" s="95" t="s">
        <v>1</v>
      </c>
      <c r="D5" s="96" t="s">
        <v>108</v>
      </c>
      <c r="E5" s="67"/>
      <c r="F5" s="68"/>
      <c r="G5" s="68"/>
      <c r="H5" s="68"/>
      <c r="I5" s="68"/>
      <c r="J5" s="68"/>
      <c r="K5" s="69"/>
    </row>
    <row r="6" spans="2:21" ht="16" customHeight="1" x14ac:dyDescent="0.15">
      <c r="B6" s="94" t="s">
        <v>162</v>
      </c>
      <c r="C6" s="97" t="s">
        <v>2</v>
      </c>
      <c r="D6" s="96" t="s">
        <v>108</v>
      </c>
      <c r="E6" s="46"/>
      <c r="F6" s="43"/>
      <c r="G6" s="43"/>
      <c r="H6" s="43"/>
      <c r="I6" s="43"/>
      <c r="J6" s="43"/>
      <c r="K6" s="47"/>
    </row>
    <row r="7" spans="2:21" ht="16" customHeight="1" x14ac:dyDescent="0.15">
      <c r="B7" s="94" t="s">
        <v>163</v>
      </c>
      <c r="C7" s="97" t="s">
        <v>13</v>
      </c>
      <c r="D7" s="96" t="s">
        <v>108</v>
      </c>
      <c r="E7" s="46"/>
      <c r="F7" s="43"/>
      <c r="G7" s="43"/>
      <c r="H7" s="43"/>
      <c r="I7" s="43"/>
      <c r="J7" s="43"/>
      <c r="K7" s="47"/>
    </row>
    <row r="8" spans="2:21" ht="16" customHeight="1" x14ac:dyDescent="0.15">
      <c r="B8" s="94" t="s">
        <v>164</v>
      </c>
      <c r="C8" s="97" t="s">
        <v>14</v>
      </c>
      <c r="D8" s="96" t="s">
        <v>108</v>
      </c>
      <c r="E8" s="46"/>
      <c r="F8" s="43"/>
      <c r="G8" s="43"/>
      <c r="H8" s="43"/>
      <c r="I8" s="43"/>
      <c r="J8" s="43"/>
      <c r="K8" s="47"/>
      <c r="M8" s="11"/>
      <c r="N8" s="11"/>
      <c r="O8" s="11"/>
      <c r="P8" s="11"/>
      <c r="Q8" s="11"/>
      <c r="R8" s="11"/>
      <c r="S8" s="11"/>
      <c r="T8" s="11"/>
      <c r="U8" s="11"/>
    </row>
    <row r="9" spans="2:21" ht="16" customHeight="1" x14ac:dyDescent="0.15">
      <c r="B9" s="94" t="s">
        <v>165</v>
      </c>
      <c r="C9" s="97" t="s">
        <v>14</v>
      </c>
      <c r="D9" s="96" t="s">
        <v>108</v>
      </c>
      <c r="E9" s="46"/>
      <c r="F9" s="43"/>
      <c r="G9" s="43"/>
      <c r="H9" s="43"/>
      <c r="I9" s="43"/>
      <c r="J9" s="43"/>
      <c r="K9" s="47"/>
    </row>
    <row r="10" spans="2:21" ht="16" customHeight="1" thickBot="1" x14ac:dyDescent="0.2">
      <c r="B10" s="94" t="s">
        <v>166</v>
      </c>
      <c r="C10" s="97" t="s">
        <v>15</v>
      </c>
      <c r="D10" s="96" t="s">
        <v>108</v>
      </c>
      <c r="E10" s="46"/>
      <c r="F10" s="43"/>
      <c r="G10" s="43"/>
      <c r="H10" s="43"/>
      <c r="I10" s="43"/>
      <c r="J10" s="43"/>
      <c r="K10" s="47"/>
      <c r="M10" s="1"/>
      <c r="N10" s="1"/>
      <c r="O10" s="1"/>
      <c r="P10" s="1"/>
      <c r="Q10" s="1"/>
      <c r="R10" s="1"/>
      <c r="S10" s="1"/>
      <c r="T10" s="1"/>
      <c r="U10" s="1"/>
    </row>
    <row r="11" spans="2:21" ht="16" customHeight="1" thickBot="1" x14ac:dyDescent="0.2">
      <c r="B11" s="94" t="s">
        <v>167</v>
      </c>
      <c r="C11" s="98" t="s">
        <v>15</v>
      </c>
      <c r="D11" s="96" t="s">
        <v>108</v>
      </c>
      <c r="E11" s="48"/>
      <c r="F11" s="49"/>
      <c r="G11" s="49"/>
      <c r="H11" s="49"/>
      <c r="I11" s="49"/>
      <c r="J11" s="49"/>
      <c r="K11" s="50"/>
      <c r="M11" s="221" t="s">
        <v>80</v>
      </c>
      <c r="N11" s="222"/>
      <c r="O11" s="222"/>
      <c r="P11" s="222"/>
      <c r="Q11" s="222"/>
      <c r="R11" s="222"/>
      <c r="S11" s="222"/>
      <c r="T11" s="222"/>
      <c r="U11" s="223"/>
    </row>
    <row r="12" spans="2:21" s="11" customFormat="1" ht="16" customHeight="1" thickBot="1" x14ac:dyDescent="0.2">
      <c r="B12" s="51"/>
      <c r="C12" s="52"/>
      <c r="D12" s="53"/>
      <c r="E12" s="54"/>
      <c r="F12" s="55"/>
      <c r="G12" s="55"/>
      <c r="H12" s="55"/>
      <c r="I12" s="55"/>
      <c r="J12" s="55"/>
      <c r="K12" s="56"/>
      <c r="M12" s="224"/>
      <c r="N12" s="225"/>
      <c r="O12" s="225"/>
      <c r="P12" s="225"/>
      <c r="Q12" s="225"/>
      <c r="R12" s="225"/>
      <c r="S12" s="225"/>
      <c r="T12" s="225"/>
      <c r="U12" s="226"/>
    </row>
    <row r="13" spans="2:21" ht="16" customHeight="1" x14ac:dyDescent="0.15">
      <c r="B13" s="82" t="s">
        <v>160</v>
      </c>
      <c r="C13" s="78" t="s">
        <v>17</v>
      </c>
      <c r="D13" s="84" t="s">
        <v>108</v>
      </c>
      <c r="E13" s="79" t="s">
        <v>158</v>
      </c>
      <c r="F13" s="80" t="s">
        <v>158</v>
      </c>
      <c r="G13" s="80" t="s">
        <v>158</v>
      </c>
      <c r="H13" s="80" t="s">
        <v>158</v>
      </c>
      <c r="I13" s="80" t="s">
        <v>158</v>
      </c>
      <c r="J13" s="80"/>
      <c r="K13" s="81"/>
      <c r="M13" s="224"/>
      <c r="N13" s="225"/>
      <c r="O13" s="225"/>
      <c r="P13" s="225"/>
      <c r="Q13" s="225"/>
      <c r="R13" s="225"/>
      <c r="S13" s="225"/>
      <c r="T13" s="225"/>
      <c r="U13" s="226"/>
    </row>
    <row r="14" spans="2:21" ht="16" customHeight="1" thickBot="1" x14ac:dyDescent="0.2">
      <c r="B14" s="82" t="s">
        <v>7</v>
      </c>
      <c r="C14" s="83" t="s">
        <v>17</v>
      </c>
      <c r="D14" s="84" t="s">
        <v>108</v>
      </c>
      <c r="E14" s="85"/>
      <c r="F14" s="86"/>
      <c r="G14" s="86"/>
      <c r="H14" s="86"/>
      <c r="I14" s="86"/>
      <c r="J14" s="86"/>
      <c r="K14" s="87"/>
      <c r="M14" s="227"/>
      <c r="N14" s="228"/>
      <c r="O14" s="228"/>
      <c r="P14" s="228"/>
      <c r="Q14" s="228"/>
      <c r="R14" s="228"/>
      <c r="S14" s="228"/>
      <c r="T14" s="228"/>
      <c r="U14" s="229"/>
    </row>
    <row r="15" spans="2:21" ht="16" customHeight="1" x14ac:dyDescent="0.15">
      <c r="B15" s="82" t="s">
        <v>8</v>
      </c>
      <c r="C15" s="83" t="s">
        <v>17</v>
      </c>
      <c r="D15" s="84" t="s">
        <v>108</v>
      </c>
      <c r="E15" s="85"/>
      <c r="F15" s="86"/>
      <c r="G15" s="86"/>
      <c r="H15" s="86"/>
      <c r="I15" s="86"/>
      <c r="J15" s="86"/>
      <c r="K15" s="87"/>
      <c r="M15" s="236" t="s">
        <v>89</v>
      </c>
      <c r="N15" s="237"/>
      <c r="O15" s="237"/>
      <c r="P15" s="237"/>
      <c r="Q15" s="237"/>
      <c r="R15" s="237"/>
      <c r="S15" s="237"/>
      <c r="T15" s="237"/>
      <c r="U15" s="237"/>
    </row>
    <row r="16" spans="2:21" ht="16" customHeight="1" x14ac:dyDescent="0.15">
      <c r="B16" s="82" t="s">
        <v>117</v>
      </c>
      <c r="C16" s="83" t="s">
        <v>17</v>
      </c>
      <c r="D16" s="84" t="s">
        <v>108</v>
      </c>
      <c r="E16" s="85"/>
      <c r="F16" s="86"/>
      <c r="G16" s="86"/>
      <c r="H16" s="86"/>
      <c r="I16" s="86"/>
      <c r="J16" s="86"/>
      <c r="K16" s="87"/>
      <c r="M16" s="234"/>
      <c r="N16" s="234"/>
      <c r="O16" s="234"/>
      <c r="P16" s="234"/>
      <c r="Q16" s="234"/>
      <c r="R16" s="234"/>
      <c r="S16" s="234"/>
      <c r="T16" s="234"/>
      <c r="U16" s="234"/>
    </row>
    <row r="17" spans="2:21" ht="16" customHeight="1" x14ac:dyDescent="0.15">
      <c r="B17" s="82" t="s">
        <v>118</v>
      </c>
      <c r="C17" s="83" t="s">
        <v>17</v>
      </c>
      <c r="D17" s="84" t="s">
        <v>108</v>
      </c>
      <c r="E17" s="85"/>
      <c r="F17" s="86"/>
      <c r="G17" s="86"/>
      <c r="H17" s="86"/>
      <c r="I17" s="86"/>
      <c r="J17" s="86"/>
      <c r="K17" s="87"/>
      <c r="M17" s="234"/>
      <c r="N17" s="234"/>
      <c r="O17" s="234"/>
      <c r="P17" s="234"/>
      <c r="Q17" s="234"/>
      <c r="R17" s="234"/>
      <c r="S17" s="234"/>
      <c r="T17" s="234"/>
      <c r="U17" s="234"/>
    </row>
    <row r="18" spans="2:21" ht="16" customHeight="1" x14ac:dyDescent="0.15">
      <c r="B18" s="82" t="s">
        <v>119</v>
      </c>
      <c r="C18" s="83" t="s">
        <v>17</v>
      </c>
      <c r="D18" s="84" t="s">
        <v>108</v>
      </c>
      <c r="E18" s="85"/>
      <c r="F18" s="86"/>
      <c r="G18" s="86"/>
      <c r="H18" s="86"/>
      <c r="I18" s="86"/>
      <c r="J18" s="86"/>
      <c r="K18" s="87"/>
      <c r="M18" s="77"/>
      <c r="N18" s="77"/>
      <c r="O18" s="77"/>
      <c r="P18" s="77"/>
      <c r="Q18" s="77"/>
      <c r="R18" s="77"/>
      <c r="S18" s="77"/>
      <c r="T18" s="77"/>
      <c r="U18" s="77"/>
    </row>
    <row r="19" spans="2:21" ht="16" customHeight="1" x14ac:dyDescent="0.15">
      <c r="B19" s="82" t="s">
        <v>120</v>
      </c>
      <c r="C19" s="83" t="s">
        <v>17</v>
      </c>
      <c r="D19" s="84" t="s">
        <v>108</v>
      </c>
      <c r="E19" s="85"/>
      <c r="F19" s="86"/>
      <c r="G19" s="86"/>
      <c r="H19" s="86"/>
      <c r="I19" s="86"/>
      <c r="J19" s="86"/>
      <c r="K19" s="87"/>
      <c r="M19" s="232" t="s">
        <v>81</v>
      </c>
      <c r="N19" s="233"/>
      <c r="O19" s="233"/>
      <c r="P19" s="233"/>
      <c r="Q19" s="233"/>
      <c r="R19" s="233"/>
      <c r="S19" s="233"/>
      <c r="T19" s="233"/>
      <c r="U19" s="233"/>
    </row>
    <row r="20" spans="2:21" ht="16" customHeight="1" x14ac:dyDescent="0.15">
      <c r="B20" s="82" t="s">
        <v>121</v>
      </c>
      <c r="C20" s="83" t="s">
        <v>17</v>
      </c>
      <c r="D20" s="84" t="s">
        <v>108</v>
      </c>
      <c r="E20" s="85"/>
      <c r="F20" s="86"/>
      <c r="G20" s="86"/>
      <c r="H20" s="86"/>
      <c r="I20" s="86"/>
      <c r="J20" s="86"/>
      <c r="K20" s="87"/>
      <c r="M20" s="233"/>
      <c r="N20" s="233"/>
      <c r="O20" s="233"/>
      <c r="P20" s="233"/>
      <c r="Q20" s="233"/>
      <c r="R20" s="233"/>
      <c r="S20" s="233"/>
      <c r="T20" s="233"/>
      <c r="U20" s="233"/>
    </row>
    <row r="21" spans="2:21" ht="16" customHeight="1" x14ac:dyDescent="0.15">
      <c r="B21" s="82" t="s">
        <v>122</v>
      </c>
      <c r="C21" s="83" t="s">
        <v>17</v>
      </c>
      <c r="D21" s="84" t="s">
        <v>108</v>
      </c>
      <c r="E21" s="85"/>
      <c r="F21" s="86"/>
      <c r="G21" s="86"/>
      <c r="H21" s="86"/>
      <c r="I21" s="86"/>
      <c r="J21" s="86"/>
      <c r="K21" s="87"/>
      <c r="M21" s="234"/>
      <c r="N21" s="234"/>
      <c r="O21" s="234"/>
      <c r="P21" s="234"/>
      <c r="Q21" s="234"/>
      <c r="R21" s="234"/>
      <c r="S21" s="234"/>
      <c r="T21" s="234"/>
      <c r="U21" s="234"/>
    </row>
    <row r="22" spans="2:21" ht="16" customHeight="1" x14ac:dyDescent="0.15">
      <c r="B22" s="82" t="s">
        <v>123</v>
      </c>
      <c r="C22" s="83" t="s">
        <v>17</v>
      </c>
      <c r="D22" s="84" t="s">
        <v>108</v>
      </c>
      <c r="E22" s="85"/>
      <c r="F22" s="86"/>
      <c r="G22" s="86"/>
      <c r="H22" s="86"/>
      <c r="I22" s="86"/>
      <c r="J22" s="86"/>
      <c r="K22" s="87"/>
      <c r="M22" s="235"/>
      <c r="N22" s="235"/>
      <c r="O22" s="235"/>
      <c r="P22" s="235"/>
      <c r="Q22" s="235"/>
      <c r="R22" s="235"/>
      <c r="S22" s="235"/>
      <c r="T22" s="235"/>
      <c r="U22" s="235"/>
    </row>
    <row r="23" spans="2:21" ht="16" customHeight="1" x14ac:dyDescent="0.15">
      <c r="B23" s="82" t="s">
        <v>124</v>
      </c>
      <c r="C23" s="83" t="s">
        <v>17</v>
      </c>
      <c r="D23" s="84" t="s">
        <v>108</v>
      </c>
      <c r="E23" s="85"/>
      <c r="F23" s="86"/>
      <c r="G23" s="86"/>
      <c r="H23" s="86"/>
      <c r="I23" s="86"/>
      <c r="J23" s="86"/>
      <c r="K23" s="87"/>
      <c r="M23" s="235"/>
      <c r="N23" s="235"/>
      <c r="O23" s="235"/>
      <c r="P23" s="235"/>
      <c r="Q23" s="235"/>
      <c r="R23" s="235"/>
      <c r="S23" s="235"/>
      <c r="T23" s="235"/>
      <c r="U23" s="235"/>
    </row>
    <row r="24" spans="2:21" ht="16" customHeight="1" x14ac:dyDescent="0.15">
      <c r="B24" s="82" t="s">
        <v>125</v>
      </c>
      <c r="C24" s="83" t="s">
        <v>17</v>
      </c>
      <c r="D24" s="84" t="s">
        <v>108</v>
      </c>
      <c r="E24" s="85"/>
      <c r="F24" s="86"/>
      <c r="G24" s="86"/>
      <c r="H24" s="86"/>
      <c r="I24" s="86"/>
      <c r="J24" s="86"/>
      <c r="K24" s="87"/>
    </row>
    <row r="25" spans="2:21" ht="16" customHeight="1" x14ac:dyDescent="0.15">
      <c r="B25" s="82" t="s">
        <v>126</v>
      </c>
      <c r="C25" s="83" t="s">
        <v>17</v>
      </c>
      <c r="D25" s="84" t="s">
        <v>108</v>
      </c>
      <c r="E25" s="85"/>
      <c r="F25" s="86"/>
      <c r="G25" s="86"/>
      <c r="H25" s="86"/>
      <c r="I25" s="86"/>
      <c r="J25" s="86"/>
      <c r="K25" s="87"/>
    </row>
    <row r="26" spans="2:21" ht="16" customHeight="1" x14ac:dyDescent="0.15">
      <c r="B26" s="82" t="s">
        <v>127</v>
      </c>
      <c r="C26" s="83" t="s">
        <v>17</v>
      </c>
      <c r="D26" s="84" t="s">
        <v>108</v>
      </c>
      <c r="E26" s="85"/>
      <c r="F26" s="86"/>
      <c r="G26" s="86"/>
      <c r="H26" s="86"/>
      <c r="I26" s="86"/>
      <c r="J26" s="86"/>
      <c r="K26" s="87"/>
    </row>
    <row r="27" spans="2:21" ht="16" customHeight="1" x14ac:dyDescent="0.15">
      <c r="B27" s="82" t="s">
        <v>128</v>
      </c>
      <c r="C27" s="83" t="s">
        <v>17</v>
      </c>
      <c r="D27" s="84" t="s">
        <v>108</v>
      </c>
      <c r="E27" s="85"/>
      <c r="F27" s="86"/>
      <c r="G27" s="86"/>
      <c r="H27" s="86"/>
      <c r="I27" s="86"/>
      <c r="J27" s="86"/>
      <c r="K27" s="87"/>
    </row>
    <row r="28" spans="2:21" ht="16" customHeight="1" x14ac:dyDescent="0.15">
      <c r="B28" s="82" t="s">
        <v>129</v>
      </c>
      <c r="C28" s="83" t="s">
        <v>17</v>
      </c>
      <c r="D28" s="84" t="s">
        <v>108</v>
      </c>
      <c r="E28" s="85"/>
      <c r="F28" s="86"/>
      <c r="G28" s="86"/>
      <c r="H28" s="86"/>
      <c r="I28" s="86"/>
      <c r="J28" s="86"/>
      <c r="K28" s="87"/>
    </row>
    <row r="29" spans="2:21" ht="16" customHeight="1" x14ac:dyDescent="0.15">
      <c r="B29" s="82" t="s">
        <v>130</v>
      </c>
      <c r="C29" s="83" t="s">
        <v>17</v>
      </c>
      <c r="D29" s="84" t="s">
        <v>108</v>
      </c>
      <c r="E29" s="85"/>
      <c r="F29" s="86"/>
      <c r="G29" s="86"/>
      <c r="H29" s="86"/>
      <c r="I29" s="86"/>
      <c r="J29" s="86"/>
      <c r="K29" s="87"/>
    </row>
    <row r="30" spans="2:21" ht="16" customHeight="1" x14ac:dyDescent="0.15">
      <c r="B30" s="82" t="s">
        <v>4</v>
      </c>
      <c r="C30" s="83" t="s">
        <v>17</v>
      </c>
      <c r="D30" s="84" t="s">
        <v>108</v>
      </c>
      <c r="E30" s="85"/>
      <c r="F30" s="86"/>
      <c r="G30" s="86"/>
      <c r="H30" s="86"/>
      <c r="I30" s="86"/>
      <c r="J30" s="86"/>
      <c r="K30" s="87"/>
    </row>
    <row r="31" spans="2:21" ht="16" customHeight="1" x14ac:dyDescent="0.15">
      <c r="B31" s="82" t="s">
        <v>5</v>
      </c>
      <c r="C31" s="83" t="s">
        <v>17</v>
      </c>
      <c r="D31" s="84" t="s">
        <v>108</v>
      </c>
      <c r="E31" s="85"/>
      <c r="F31" s="86"/>
      <c r="G31" s="86"/>
      <c r="H31" s="86"/>
      <c r="I31" s="86"/>
      <c r="J31" s="86"/>
      <c r="K31" s="87"/>
    </row>
    <row r="32" spans="2:21" ht="16" customHeight="1" thickBot="1" x14ac:dyDescent="0.2">
      <c r="B32" s="88" t="s">
        <v>6</v>
      </c>
      <c r="C32" s="89" t="s">
        <v>17</v>
      </c>
      <c r="D32" s="90" t="s">
        <v>108</v>
      </c>
      <c r="E32" s="91"/>
      <c r="F32" s="92"/>
      <c r="G32" s="92"/>
      <c r="H32" s="92"/>
      <c r="I32" s="92"/>
      <c r="J32" s="92"/>
      <c r="K32" s="93"/>
    </row>
  </sheetData>
  <sheetProtection sheet="1" objects="1" scenarios="1"/>
  <mergeCells count="5">
    <mergeCell ref="E3:K3"/>
    <mergeCell ref="M11:U14"/>
    <mergeCell ref="B1:C2"/>
    <mergeCell ref="M19:U23"/>
    <mergeCell ref="M15:U17"/>
  </mergeCells>
  <phoneticPr fontId="2" type="noConversion"/>
  <pageMargins left="0.25" right="0.25" top="0.75" bottom="0.75" header="0.5" footer="0.25"/>
  <pageSetup scale="49" orientation="landscape" horizontalDpi="1200" verticalDpi="12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4"/>
    <pageSetUpPr fitToPage="1"/>
  </sheetPr>
  <dimension ref="B1:AJ129"/>
  <sheetViews>
    <sheetView zoomScaleNormal="100"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05" t="str">
        <f>Sunday!C4</f>
        <v>"DOAF"</v>
      </c>
      <c r="C5" s="300"/>
      <c r="D5" s="300"/>
      <c r="E5" s="300"/>
      <c r="F5" s="300"/>
      <c r="G5" s="300"/>
      <c r="H5" s="300"/>
      <c r="I5" s="300"/>
      <c r="J5" s="300"/>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Sunday!B8</f>
        <v>Name #1</v>
      </c>
      <c r="C7" s="297"/>
      <c r="D7" s="297"/>
      <c r="E7" s="297"/>
      <c r="F7" s="297"/>
      <c r="G7" s="297"/>
      <c r="H7" s="297"/>
      <c r="I7" s="297"/>
      <c r="J7" s="297"/>
      <c r="K7" s="307" t="str">
        <f>Sunday!D8</f>
        <v>XXX-XX-</v>
      </c>
      <c r="L7" s="307"/>
      <c r="M7" s="307"/>
      <c r="N7" s="307"/>
      <c r="O7" s="307"/>
      <c r="P7" s="307"/>
      <c r="Q7" s="307"/>
      <c r="R7" s="297" t="str">
        <f>Sunday!C8</f>
        <v>1st AD (Odd)</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IF(H12="", "", IF(H12&gt;0,"CA", ""))</f>
        <v/>
      </c>
      <c r="C12" s="135" t="str">
        <f>IF(B12&gt;"","LA", "")</f>
        <v/>
      </c>
      <c r="D12" s="136"/>
      <c r="E12" s="136" t="str">
        <f>IF(H12="", "", IF(H12&gt;0,$Y$5-6,""))</f>
        <v/>
      </c>
      <c r="F12" s="137"/>
      <c r="G12" s="138" t="s">
        <v>145</v>
      </c>
      <c r="H12" s="139">
        <f>IF(Sunday!$E$8="PREP", "", Sunday!$E$8)</f>
        <v>0</v>
      </c>
      <c r="I12" s="139">
        <f>Sunday!$F$8</f>
        <v>0</v>
      </c>
      <c r="J12" s="139">
        <f>Sunday!$G$8</f>
        <v>0</v>
      </c>
      <c r="K12" s="140"/>
      <c r="L12" s="140"/>
      <c r="M12" s="141" t="str">
        <f>IF(Sunday!$H$8="PREP", "", Sunday!$H$8)</f>
        <v/>
      </c>
      <c r="N12" s="142"/>
      <c r="O12" s="143" t="str">
        <f>IF(Sunday!L$8="","",Sunday!L$8)</f>
        <v/>
      </c>
      <c r="P12" s="144" t="str">
        <f t="shared" ref="P12:P18" si="0">IF(OR(M12="",M12=0,M12="PREP"),"",M12-H12-(J12-I12))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IF(H13&gt;0,"CA", "")</f>
        <v/>
      </c>
      <c r="C13" s="135" t="str">
        <f t="shared" ref="C13:C18" si="1">IF(B13&gt;"","LA", "")</f>
        <v/>
      </c>
      <c r="D13" s="136"/>
      <c r="E13" s="136" t="str">
        <f>IF(H13&gt;0,$Y$5-5,"")</f>
        <v/>
      </c>
      <c r="F13" s="157"/>
      <c r="G13" s="158" t="s">
        <v>146</v>
      </c>
      <c r="H13" s="139">
        <f>Monday!$E$8</f>
        <v>0</v>
      </c>
      <c r="I13" s="139">
        <f>Monday!$F$8</f>
        <v>0</v>
      </c>
      <c r="J13" s="139">
        <f>Monday!$G$8</f>
        <v>0</v>
      </c>
      <c r="K13" s="140"/>
      <c r="L13" s="140"/>
      <c r="M13" s="159" t="str">
        <f>Monday!$H$8</f>
        <v/>
      </c>
      <c r="N13" s="160"/>
      <c r="O13" s="161" t="str">
        <f>IF(Monday!L$8="","",Monday!L$8)</f>
        <v/>
      </c>
      <c r="P13" s="144" t="str">
        <f t="shared" si="0"/>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IF(H14&gt;0,"CA", "")</f>
        <v/>
      </c>
      <c r="C14" s="135" t="str">
        <f t="shared" si="1"/>
        <v/>
      </c>
      <c r="D14" s="163"/>
      <c r="E14" s="136" t="str">
        <f>IF(H14&gt;0,$Y$5-4,"")</f>
        <v/>
      </c>
      <c r="F14" s="164"/>
      <c r="G14" s="138" t="s">
        <v>147</v>
      </c>
      <c r="H14" s="139">
        <f>Tuesday!$E$8</f>
        <v>0</v>
      </c>
      <c r="I14" s="139">
        <f>Tuesday!$F$8</f>
        <v>0</v>
      </c>
      <c r="J14" s="139">
        <f>Tuesday!$G$8</f>
        <v>0</v>
      </c>
      <c r="K14" s="140"/>
      <c r="L14" s="140"/>
      <c r="M14" s="159" t="str">
        <f>Tuesday!$H$8</f>
        <v/>
      </c>
      <c r="N14" s="160"/>
      <c r="O14" s="161" t="str">
        <f>IF(Tuesday!L$8="","",Tuesday!L$8)</f>
        <v/>
      </c>
      <c r="P14" s="144" t="str">
        <f t="shared" si="0"/>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IF(H15&gt;0,"CA", "")</f>
        <v/>
      </c>
      <c r="C15" s="135" t="str">
        <f t="shared" si="1"/>
        <v/>
      </c>
      <c r="D15" s="163"/>
      <c r="E15" s="136" t="str">
        <f>IF(H15&gt;0,$Y$5-3,"")</f>
        <v/>
      </c>
      <c r="F15" s="164"/>
      <c r="G15" s="158" t="s">
        <v>148</v>
      </c>
      <c r="H15" s="139">
        <f>Wednesday!$E$8</f>
        <v>0</v>
      </c>
      <c r="I15" s="139">
        <f>Wednesday!$F$8</f>
        <v>0</v>
      </c>
      <c r="J15" s="139">
        <f>Wednesday!$G$8</f>
        <v>0</v>
      </c>
      <c r="K15" s="140"/>
      <c r="L15" s="140"/>
      <c r="M15" s="141" t="str">
        <f>Wednesday!$H$8</f>
        <v/>
      </c>
      <c r="N15" s="160"/>
      <c r="O15" s="169" t="str">
        <f>IF(Wednesday!L$8="","",Wednesday!L$8)</f>
        <v/>
      </c>
      <c r="P15" s="144" t="str">
        <f t="shared" si="0"/>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IF(H16&gt;0,"CA", "")</f>
        <v/>
      </c>
      <c r="C16" s="135" t="str">
        <f t="shared" si="1"/>
        <v/>
      </c>
      <c r="D16" s="163"/>
      <c r="E16" s="136" t="str">
        <f>IF(H16&gt;0,$Y$5-2,"")</f>
        <v/>
      </c>
      <c r="F16" s="164"/>
      <c r="G16" s="138" t="s">
        <v>150</v>
      </c>
      <c r="H16" s="139">
        <f>Thursday!$E$8</f>
        <v>0</v>
      </c>
      <c r="I16" s="139">
        <f>Thursday!$F$8</f>
        <v>0</v>
      </c>
      <c r="J16" s="139">
        <f>Thursday!$G$8</f>
        <v>0</v>
      </c>
      <c r="K16" s="140"/>
      <c r="L16" s="140"/>
      <c r="M16" s="141" t="str">
        <f>Thursday!$H$8</f>
        <v/>
      </c>
      <c r="N16" s="173"/>
      <c r="O16" s="174" t="str">
        <f>IF(Thursday!L$8="","",Thursday!L$8)</f>
        <v/>
      </c>
      <c r="P16" s="144" t="str">
        <f t="shared" si="0"/>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IF(H17&gt;0,"CA", "")</f>
        <v/>
      </c>
      <c r="C17" s="135" t="str">
        <f t="shared" si="1"/>
        <v/>
      </c>
      <c r="D17" s="163"/>
      <c r="E17" s="136" t="str">
        <f>IF(H17&gt;0,$Y$5-1,"")</f>
        <v/>
      </c>
      <c r="F17" s="164"/>
      <c r="G17" s="158" t="s">
        <v>152</v>
      </c>
      <c r="H17" s="139">
        <f>Friday!$E$8</f>
        <v>0</v>
      </c>
      <c r="I17" s="139">
        <f>Friday!$F$8</f>
        <v>0</v>
      </c>
      <c r="J17" s="139">
        <f>Friday!$G$8</f>
        <v>0</v>
      </c>
      <c r="K17" s="140"/>
      <c r="L17" s="140"/>
      <c r="M17" s="141" t="str">
        <f>Friday!$H$8</f>
        <v/>
      </c>
      <c r="N17" s="173"/>
      <c r="O17" s="174" t="str">
        <f>IF(Friday!L$8="","",Friday!L$8)</f>
        <v/>
      </c>
      <c r="P17" s="144" t="str">
        <f t="shared" si="0"/>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IF(H18="", "", IF(H18&gt;0,"CA", ""))</f>
        <v/>
      </c>
      <c r="C18" s="135" t="str">
        <f t="shared" si="1"/>
        <v/>
      </c>
      <c r="D18" s="136"/>
      <c r="E18" s="136" t="str">
        <f>IF(H18="", "", IF(H18&gt;0,$Y$5,""))</f>
        <v/>
      </c>
      <c r="F18" s="157"/>
      <c r="G18" s="176" t="s">
        <v>153</v>
      </c>
      <c r="H18" s="139">
        <f>IF(Saturday!$E$8="PREP", "", Saturday!$E$8)</f>
        <v>0</v>
      </c>
      <c r="I18" s="139">
        <f>Saturday!$F$9</f>
        <v>0</v>
      </c>
      <c r="J18" s="139">
        <f>Saturday!$G$9</f>
        <v>0</v>
      </c>
      <c r="K18" s="140"/>
      <c r="L18" s="140"/>
      <c r="M18" s="159" t="str">
        <f>IF(Saturday!$H$8="PREP", "", Saturday!$H$8)</f>
        <v/>
      </c>
      <c r="N18" s="173"/>
      <c r="O18" s="174" t="str">
        <f>IF(Saturday!L$8="","",Saturday!L$8)</f>
        <v/>
      </c>
      <c r="P18" s="144" t="str">
        <f t="shared" si="0"/>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t="s">
        <v>83</v>
      </c>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212"/>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13"/>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1:N21"/>
    <mergeCell ref="C20:N20"/>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37" priority="4" stopIfTrue="1" operator="greaterThan">
      <formula>6</formula>
    </cfRule>
  </conditionalFormatting>
  <conditionalFormatting sqref="AE12:AF18 AE20 AH12:AI18">
    <cfRule type="cellIs" dxfId="36" priority="5" stopIfTrue="1" operator="greaterThan">
      <formula>0</formula>
    </cfRule>
  </conditionalFormatting>
  <conditionalFormatting sqref="U19 H12:M18">
    <cfRule type="cellIs" dxfId="35" priority="6" stopIfTrue="1" operator="equal">
      <formula>0</formula>
    </cfRule>
  </conditionalFormatting>
  <conditionalFormatting sqref="P12:P18">
    <cfRule type="cellIs" dxfId="34" priority="1"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51"/>
    <pageSetUpPr fitToPage="1"/>
  </sheetPr>
  <dimension ref="B1:AJ129"/>
  <sheetViews>
    <sheetView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05" t="str">
        <f>Sunday!C4</f>
        <v>"DOAF"</v>
      </c>
      <c r="C5" s="300"/>
      <c r="D5" s="300"/>
      <c r="E5" s="300"/>
      <c r="F5" s="300"/>
      <c r="G5" s="300"/>
      <c r="H5" s="300"/>
      <c r="I5" s="300"/>
      <c r="J5" s="300"/>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Sunday!B9</f>
        <v>Name #2</v>
      </c>
      <c r="C7" s="297"/>
      <c r="D7" s="297"/>
      <c r="E7" s="297"/>
      <c r="F7" s="297"/>
      <c r="G7" s="297"/>
      <c r="H7" s="297"/>
      <c r="I7" s="297"/>
      <c r="J7" s="297"/>
      <c r="K7" s="307" t="str">
        <f>Sunday!D9</f>
        <v>XXX-XX-</v>
      </c>
      <c r="L7" s="307"/>
      <c r="M7" s="307"/>
      <c r="N7" s="307"/>
      <c r="O7" s="307"/>
      <c r="P7" s="307"/>
      <c r="Q7" s="307"/>
      <c r="R7" s="329" t="str">
        <f>Sunday!C9</f>
        <v>1st AD (Even)</v>
      </c>
      <c r="S7" s="330"/>
      <c r="T7" s="330"/>
      <c r="U7" s="330"/>
      <c r="V7" s="330"/>
      <c r="W7" s="330"/>
      <c r="X7" s="331"/>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IF(H12="", "", IF(H12&gt;0,"CA", ""))</f>
        <v/>
      </c>
      <c r="C12" s="135" t="str">
        <f>IF(B12&gt;"","LA", "")</f>
        <v/>
      </c>
      <c r="D12" s="136"/>
      <c r="E12" s="136" t="str">
        <f>IF(H12="", "", IF(H12&gt;0,$Y$5-6,""))</f>
        <v/>
      </c>
      <c r="F12" s="137"/>
      <c r="G12" s="138" t="s">
        <v>145</v>
      </c>
      <c r="H12" s="139" t="str">
        <f>IF(Sunday!$E$9="PREP", "", Sunday!$E$9)</f>
        <v/>
      </c>
      <c r="I12" s="139">
        <f>Sunday!$F$9</f>
        <v>0</v>
      </c>
      <c r="J12" s="139">
        <f>Sunday!$G$9</f>
        <v>0</v>
      </c>
      <c r="K12" s="140"/>
      <c r="L12" s="140"/>
      <c r="M12" s="139" t="str">
        <f>IF(Sunday!$H$9="PREP", "", Sunday!$H$9)</f>
        <v/>
      </c>
      <c r="N12" s="142"/>
      <c r="O12" s="143" t="str">
        <f>IF(Sunday!L$9="","",Sunday!L$9)</f>
        <v/>
      </c>
      <c r="P12" s="144" t="str">
        <f t="shared" ref="P12:P18" si="0">IF(OR(M12="",M12=0,M12="PREP"),"",M12-H12-(J12-I12))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IF(H13&gt;0,"CA", "")</f>
        <v>CA</v>
      </c>
      <c r="C13" s="135" t="str">
        <f t="shared" ref="C13:C18" si="1">IF(B13&gt;"","LA", "")</f>
        <v>LA</v>
      </c>
      <c r="D13" s="136"/>
      <c r="E13" s="136">
        <f>IF(H13&gt;0,$Y$5-5,"")</f>
        <v>44116</v>
      </c>
      <c r="F13" s="157"/>
      <c r="G13" s="158" t="s">
        <v>146</v>
      </c>
      <c r="H13" s="139" t="str">
        <f>Monday!$E$9</f>
        <v>PREP</v>
      </c>
      <c r="I13" s="139">
        <f>Monday!$F$9</f>
        <v>0</v>
      </c>
      <c r="J13" s="139">
        <f>Monday!$G$9</f>
        <v>0</v>
      </c>
      <c r="K13" s="140"/>
      <c r="L13" s="140"/>
      <c r="M13" s="159" t="str">
        <f>Monday!$H$9</f>
        <v>PREP</v>
      </c>
      <c r="N13" s="160"/>
      <c r="O13" s="161" t="str">
        <f>IF(Monday!L$9="","",Monday!L$9)</f>
        <v/>
      </c>
      <c r="P13" s="144" t="str">
        <f t="shared" si="0"/>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IF(H14&gt;0,"CA", "")</f>
        <v>CA</v>
      </c>
      <c r="C14" s="135" t="str">
        <f t="shared" si="1"/>
        <v>LA</v>
      </c>
      <c r="D14" s="163"/>
      <c r="E14" s="136">
        <f>IF(H14&gt;0,$Y$5-4,"")</f>
        <v>44117</v>
      </c>
      <c r="F14" s="164"/>
      <c r="G14" s="138" t="s">
        <v>147</v>
      </c>
      <c r="H14" s="139" t="str">
        <f>Tuesday!$E$9</f>
        <v>PREP</v>
      </c>
      <c r="I14" s="139">
        <f>Tuesday!$F$9</f>
        <v>0</v>
      </c>
      <c r="J14" s="139">
        <f>Tuesday!$G$9</f>
        <v>0</v>
      </c>
      <c r="K14" s="140"/>
      <c r="L14" s="140"/>
      <c r="M14" s="141" t="str">
        <f>Tuesday!$H$9</f>
        <v>PREP</v>
      </c>
      <c r="N14" s="160"/>
      <c r="O14" s="161" t="str">
        <f>IF(Tuesday!L$9="","",Tuesday!L$9)</f>
        <v/>
      </c>
      <c r="P14" s="144" t="str">
        <f t="shared" si="0"/>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IF(H15&gt;0,"CA", "")</f>
        <v>CA</v>
      </c>
      <c r="C15" s="135" t="str">
        <f t="shared" si="1"/>
        <v>LA</v>
      </c>
      <c r="D15" s="163"/>
      <c r="E15" s="136">
        <f>IF(H15&gt;0,$Y$5-3,"")</f>
        <v>44118</v>
      </c>
      <c r="F15" s="164"/>
      <c r="G15" s="158" t="s">
        <v>148</v>
      </c>
      <c r="H15" s="139" t="str">
        <f>Wednesday!$E$9</f>
        <v>PREP</v>
      </c>
      <c r="I15" s="139">
        <f>Wednesday!$F$9</f>
        <v>0</v>
      </c>
      <c r="J15" s="139">
        <f>Wednesday!$G$9</f>
        <v>0</v>
      </c>
      <c r="K15" s="140"/>
      <c r="L15" s="140"/>
      <c r="M15" s="141" t="str">
        <f>Wednesday!$H$9</f>
        <v>PREP</v>
      </c>
      <c r="N15" s="214"/>
      <c r="O15" s="169" t="str">
        <f>IF(Wednesday!L$9="","",Wednesday!L$9)</f>
        <v/>
      </c>
      <c r="P15" s="144" t="str">
        <f t="shared" si="0"/>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IF(H16&gt;0,"CA", "")</f>
        <v>CA</v>
      </c>
      <c r="C16" s="135" t="str">
        <f t="shared" si="1"/>
        <v>LA</v>
      </c>
      <c r="D16" s="163"/>
      <c r="E16" s="136">
        <f>IF(H16&gt;0,$Y$5-2,"")</f>
        <v>44119</v>
      </c>
      <c r="F16" s="164"/>
      <c r="G16" s="138" t="s">
        <v>150</v>
      </c>
      <c r="H16" s="139" t="str">
        <f>Thursday!$E$9</f>
        <v>PREP</v>
      </c>
      <c r="I16" s="139">
        <f>Thursday!$F$9</f>
        <v>0</v>
      </c>
      <c r="J16" s="139">
        <f>Thursday!$G$9</f>
        <v>0</v>
      </c>
      <c r="K16" s="140"/>
      <c r="L16" s="140"/>
      <c r="M16" s="141" t="str">
        <f>Thursday!$H$9</f>
        <v>PREP</v>
      </c>
      <c r="N16" s="173"/>
      <c r="O16" s="174" t="str">
        <f>IF(Thursday!L$9="","",Thursday!L$9)</f>
        <v/>
      </c>
      <c r="P16" s="144" t="str">
        <f t="shared" si="0"/>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IF(H17&gt;0,"CA", "")</f>
        <v>CA</v>
      </c>
      <c r="C17" s="135" t="str">
        <f t="shared" si="1"/>
        <v>LA</v>
      </c>
      <c r="D17" s="163"/>
      <c r="E17" s="136">
        <f>IF(H17&gt;0,$Y$5-1,"")</f>
        <v>44120</v>
      </c>
      <c r="F17" s="164"/>
      <c r="G17" s="158" t="s">
        <v>152</v>
      </c>
      <c r="H17" s="139" t="str">
        <f>Friday!$E$9</f>
        <v>PREP</v>
      </c>
      <c r="I17" s="139">
        <f>Friday!$F$9</f>
        <v>0</v>
      </c>
      <c r="J17" s="139">
        <f>Friday!$G$9</f>
        <v>0</v>
      </c>
      <c r="K17" s="140"/>
      <c r="L17" s="140"/>
      <c r="M17" s="141" t="str">
        <f>Friday!$H$9</f>
        <v>PREP</v>
      </c>
      <c r="N17" s="173"/>
      <c r="O17" s="174" t="str">
        <f>IF(Friday!L$9="","",Friday!L$9)</f>
        <v/>
      </c>
      <c r="P17" s="144" t="str">
        <f t="shared" si="0"/>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IF(H18="", "", IF(H18&gt;0,"CA", ""))</f>
        <v/>
      </c>
      <c r="C18" s="135" t="str">
        <f t="shared" si="1"/>
        <v/>
      </c>
      <c r="D18" s="136"/>
      <c r="E18" s="136" t="str">
        <f>IF(H18="", "", IF(H18&gt;0,$Y$5,""))</f>
        <v/>
      </c>
      <c r="F18" s="157"/>
      <c r="G18" s="176" t="s">
        <v>153</v>
      </c>
      <c r="H18" s="139" t="str">
        <f>IF(Saturday!$E$9="PREP", "", Saturday!$E$9)</f>
        <v/>
      </c>
      <c r="I18" s="139">
        <f>Saturday!$F$9</f>
        <v>0</v>
      </c>
      <c r="J18" s="139">
        <f>Saturday!$G$9</f>
        <v>0</v>
      </c>
      <c r="K18" s="140"/>
      <c r="L18" s="140"/>
      <c r="M18" s="159" t="str">
        <f>IF(Saturday!$H$9="PREP", "", Saturday!$H$9)</f>
        <v/>
      </c>
      <c r="N18" s="173"/>
      <c r="O18" s="174" t="str">
        <f>IF(Saturday!L$9="","",Saturday!L$9)</f>
        <v/>
      </c>
      <c r="P18" s="144" t="str">
        <f t="shared" si="0"/>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t="s">
        <v>84</v>
      </c>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AB2"/>
    <mergeCell ref="B4:J4"/>
    <mergeCell ref="K4:Q4"/>
    <mergeCell ref="U4:X4"/>
    <mergeCell ref="Y4:AB4"/>
    <mergeCell ref="U5:X5"/>
    <mergeCell ref="Y5:AB5"/>
    <mergeCell ref="B6:J6"/>
    <mergeCell ref="K6:Q6"/>
    <mergeCell ref="B7:J7"/>
    <mergeCell ref="K7:Q7"/>
    <mergeCell ref="R7:X7"/>
    <mergeCell ref="Y7:AB7"/>
    <mergeCell ref="R6:X6"/>
    <mergeCell ref="Y6:AB6"/>
    <mergeCell ref="B5:J5"/>
    <mergeCell ref="K5:Q5"/>
    <mergeCell ref="R5:T5"/>
    <mergeCell ref="B8:J8"/>
    <mergeCell ref="K8:Q8"/>
    <mergeCell ref="R8:AB8"/>
    <mergeCell ref="B9:J9"/>
    <mergeCell ref="K9:Q9"/>
    <mergeCell ref="R9:AB9"/>
    <mergeCell ref="AF10:AF11"/>
    <mergeCell ref="AG10:AG11"/>
    <mergeCell ref="AH10:AH11"/>
    <mergeCell ref="AI10:AI11"/>
    <mergeCell ref="B23:C23"/>
    <mergeCell ref="D23:E23"/>
    <mergeCell ref="F23:H23"/>
    <mergeCell ref="I23:K23"/>
    <mergeCell ref="L23:N23"/>
    <mergeCell ref="O23:R23"/>
    <mergeCell ref="B10:C10"/>
    <mergeCell ref="I10:J10"/>
    <mergeCell ref="K10:L10"/>
    <mergeCell ref="U10:U11"/>
    <mergeCell ref="AD10:AD11"/>
    <mergeCell ref="AE10:AE11"/>
    <mergeCell ref="S23:U23"/>
    <mergeCell ref="V23:X23"/>
    <mergeCell ref="Y23:AA23"/>
    <mergeCell ref="B24:C24"/>
    <mergeCell ref="D24:E24"/>
    <mergeCell ref="F24:H24"/>
    <mergeCell ref="I24:K24"/>
    <mergeCell ref="L24:N24"/>
    <mergeCell ref="O24:R24"/>
    <mergeCell ref="S24:U24"/>
    <mergeCell ref="V24:X24"/>
    <mergeCell ref="Y24:AA24"/>
    <mergeCell ref="B25:C25"/>
    <mergeCell ref="D25:E25"/>
    <mergeCell ref="F25:H25"/>
    <mergeCell ref="I25:K25"/>
    <mergeCell ref="L25:N25"/>
    <mergeCell ref="O25:R25"/>
    <mergeCell ref="S25:U25"/>
    <mergeCell ref="V25:X25"/>
    <mergeCell ref="Y25:AA25"/>
    <mergeCell ref="B26:C26"/>
    <mergeCell ref="D26:E26"/>
    <mergeCell ref="F26:H26"/>
    <mergeCell ref="I26:K26"/>
    <mergeCell ref="L26:N26"/>
    <mergeCell ref="O26:R26"/>
    <mergeCell ref="S26:U26"/>
    <mergeCell ref="V26:X26"/>
    <mergeCell ref="Y26:AA26"/>
    <mergeCell ref="L27:R27"/>
    <mergeCell ref="S27:U27"/>
    <mergeCell ref="V27:X27"/>
    <mergeCell ref="Y27:AA27"/>
    <mergeCell ref="L28:R28"/>
    <mergeCell ref="S28:U28"/>
    <mergeCell ref="V28:X28"/>
    <mergeCell ref="Y28:AA28"/>
    <mergeCell ref="Y30:AA30"/>
    <mergeCell ref="S29:U29"/>
    <mergeCell ref="V29:X29"/>
    <mergeCell ref="Y29:AA29"/>
    <mergeCell ref="S30:U30"/>
    <mergeCell ref="C20:N20"/>
    <mergeCell ref="C21:N21"/>
    <mergeCell ref="L30:N30"/>
    <mergeCell ref="V30:X30"/>
    <mergeCell ref="O30:R30"/>
    <mergeCell ref="L29:N29"/>
    <mergeCell ref="O29:R29"/>
    <mergeCell ref="B30:C30"/>
    <mergeCell ref="D30:E30"/>
    <mergeCell ref="B29:C29"/>
    <mergeCell ref="D29:E29"/>
    <mergeCell ref="F29:H29"/>
    <mergeCell ref="I29:K29"/>
    <mergeCell ref="F30:H30"/>
    <mergeCell ref="I30:K30"/>
    <mergeCell ref="B27:K28"/>
  </mergeCells>
  <phoneticPr fontId="9" type="noConversion"/>
  <conditionalFormatting sqref="AG12:AG18">
    <cfRule type="cellIs" dxfId="33" priority="2" stopIfTrue="1" operator="greaterThan">
      <formula>6</formula>
    </cfRule>
  </conditionalFormatting>
  <conditionalFormatting sqref="AE12:AF18 AE20 AH12:AI18">
    <cfRule type="cellIs" dxfId="32" priority="3" stopIfTrue="1" operator="greaterThan">
      <formula>0</formula>
    </cfRule>
  </conditionalFormatting>
  <conditionalFormatting sqref="U19 H12:M18">
    <cfRule type="cellIs" dxfId="31" priority="4" stopIfTrue="1" operator="equal">
      <formula>0</formula>
    </cfRule>
  </conditionalFormatting>
  <conditionalFormatting sqref="P12:P18">
    <cfRule type="cellIs" dxfId="30" priority="1" stopIfTrue="1" operator="equal">
      <formula>0</formula>
    </cfRule>
  </conditionalFormatting>
  <printOptions horizontalCentered="1" verticalCentered="1"/>
  <pageMargins left="0.25" right="0.25" top="0.25" bottom="0.25" header="0.5" footer="0.5"/>
  <pageSetup scale="84" firstPageNumber="0" orientation="landscape" horizontalDpi="300" verticalDpi="300"/>
  <headerFooter alignWithMargins="0"/>
  <colBreaks count="1" manualBreakCount="1">
    <brk id="2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pageSetUpPr fitToPage="1"/>
  </sheetPr>
  <dimension ref="B1:AJ129"/>
  <sheetViews>
    <sheetView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Sunday!B10</f>
        <v>Name #3</v>
      </c>
      <c r="C7" s="297"/>
      <c r="D7" s="297"/>
      <c r="E7" s="297"/>
      <c r="F7" s="297"/>
      <c r="G7" s="297"/>
      <c r="H7" s="297"/>
      <c r="I7" s="297"/>
      <c r="J7" s="297"/>
      <c r="K7" s="307" t="str">
        <f>Sunday!D10</f>
        <v>XXX-XX-</v>
      </c>
      <c r="L7" s="307"/>
      <c r="M7" s="307"/>
      <c r="N7" s="307"/>
      <c r="O7" s="307"/>
      <c r="P7" s="307"/>
      <c r="Q7" s="307"/>
      <c r="R7" s="297" t="str">
        <f>Sunday!C10</f>
        <v>2nd AD</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Sunday!$E$10</f>
        <v>0</v>
      </c>
      <c r="I12" s="139">
        <f>Sunday!$F$10</f>
        <v>0</v>
      </c>
      <c r="J12" s="139">
        <f>Sunday!$G$10</f>
        <v>0</v>
      </c>
      <c r="K12" s="140"/>
      <c r="L12" s="140"/>
      <c r="M12" s="139" t="str">
        <f>Sunday!$H$10</f>
        <v/>
      </c>
      <c r="N12" s="142"/>
      <c r="O12" s="143" t="str">
        <f>IF(Sunday!L$10="","",Sunday!L$10)</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Monday!$E$10</f>
        <v>0</v>
      </c>
      <c r="I13" s="139">
        <f>Monday!$F$10</f>
        <v>0</v>
      </c>
      <c r="J13" s="139">
        <f>Monday!$G$10</f>
        <v>0</v>
      </c>
      <c r="K13" s="140"/>
      <c r="L13" s="140"/>
      <c r="M13" s="215" t="str">
        <f>Monday!$H$10</f>
        <v/>
      </c>
      <c r="N13" s="160"/>
      <c r="O13" s="161" t="str">
        <f>IF(Monday!L$10="","",Monday!L$10)</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Tuesday!$E$10</f>
        <v>0</v>
      </c>
      <c r="I14" s="139">
        <f>Tuesday!$F$10</f>
        <v>0</v>
      </c>
      <c r="J14" s="139">
        <f>Tuesday!$G$10</f>
        <v>0</v>
      </c>
      <c r="K14" s="140"/>
      <c r="L14" s="140"/>
      <c r="M14" s="215" t="str">
        <f>Tuesday!$H$10</f>
        <v/>
      </c>
      <c r="N14" s="160"/>
      <c r="O14" s="161" t="str">
        <f>IF(Tuesday!L$10="","",Tuesday!L$10)</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Wednesday!$E$10</f>
        <v>0</v>
      </c>
      <c r="I15" s="139">
        <f>Wednesday!$F$10</f>
        <v>0</v>
      </c>
      <c r="J15" s="139">
        <f>Wednesday!$G$10</f>
        <v>0</v>
      </c>
      <c r="K15" s="140"/>
      <c r="L15" s="140"/>
      <c r="M15" s="139" t="str">
        <f>Wednesday!$H$10</f>
        <v/>
      </c>
      <c r="N15" s="214"/>
      <c r="O15" s="169" t="str">
        <f>IF(Wednesday!L$10="","",Wednesday!L$10)</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Thursday!$E$10</f>
        <v>0</v>
      </c>
      <c r="I16" s="139">
        <f>Thursday!$F$10</f>
        <v>0</v>
      </c>
      <c r="J16" s="139">
        <f>Thursday!$G$10</f>
        <v>0</v>
      </c>
      <c r="K16" s="140"/>
      <c r="L16" s="140"/>
      <c r="M16" s="139" t="str">
        <f>Thursday!$H$10</f>
        <v/>
      </c>
      <c r="N16" s="173"/>
      <c r="O16" s="174" t="str">
        <f>IF(Thursday!L$10="","",Thursday!L$10)</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Friday!$E$10</f>
        <v>0</v>
      </c>
      <c r="I17" s="139">
        <f>Friday!$F$10</f>
        <v>0</v>
      </c>
      <c r="J17" s="139">
        <f>Friday!$G$10</f>
        <v>0</v>
      </c>
      <c r="K17" s="140"/>
      <c r="L17" s="140"/>
      <c r="M17" s="139" t="str">
        <f>Friday!$H$10</f>
        <v/>
      </c>
      <c r="N17" s="173"/>
      <c r="O17" s="174" t="str">
        <f>IF(Friday!L$10="","",Friday!L$10)</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Saturday!$E$11</f>
        <v>0</v>
      </c>
      <c r="I18" s="139">
        <f>Saturday!$F$11</f>
        <v>0</v>
      </c>
      <c r="J18" s="139">
        <f>Saturday!$G$11</f>
        <v>0</v>
      </c>
      <c r="K18" s="140"/>
      <c r="L18" s="140"/>
      <c r="M18" s="139" t="str">
        <f>Saturday!$H$10</f>
        <v/>
      </c>
      <c r="N18" s="173"/>
      <c r="O18" s="174" t="str">
        <f>IF(Saturday!L$10="","",Saturday!L$10)</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32" t="s">
        <v>85</v>
      </c>
      <c r="D20" s="332"/>
      <c r="E20" s="332"/>
      <c r="F20" s="332"/>
      <c r="G20" s="332"/>
      <c r="H20" s="332"/>
      <c r="I20" s="332"/>
      <c r="J20" s="332"/>
      <c r="K20" s="332"/>
      <c r="L20" s="332"/>
      <c r="M20" s="332"/>
      <c r="N20" s="332"/>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0:N20"/>
    <mergeCell ref="C21:N21"/>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29" priority="1" stopIfTrue="1" operator="greaterThan">
      <formula>6</formula>
    </cfRule>
  </conditionalFormatting>
  <conditionalFormatting sqref="AE12:AF18 AE20 AH12:AI18">
    <cfRule type="cellIs" dxfId="28" priority="2" stopIfTrue="1" operator="greaterThan">
      <formula>0</formula>
    </cfRule>
  </conditionalFormatting>
  <conditionalFormatting sqref="U19 P12:P18 H12:M18">
    <cfRule type="cellIs" dxfId="27"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pageSetUpPr fitToPage="1"/>
  </sheetPr>
  <dimension ref="B1:AJ129"/>
  <sheetViews>
    <sheetView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Sunday!B11</f>
        <v>Name #4</v>
      </c>
      <c r="C7" s="297"/>
      <c r="D7" s="297"/>
      <c r="E7" s="297"/>
      <c r="F7" s="297"/>
      <c r="G7" s="297"/>
      <c r="H7" s="297"/>
      <c r="I7" s="297"/>
      <c r="J7" s="297"/>
      <c r="K7" s="307" t="str">
        <f>Sunday!D11</f>
        <v>XXX-XX-</v>
      </c>
      <c r="L7" s="307"/>
      <c r="M7" s="307"/>
      <c r="N7" s="307"/>
      <c r="O7" s="307"/>
      <c r="P7" s="307"/>
      <c r="Q7" s="307"/>
      <c r="R7" s="297" t="str">
        <f>Sunday!C11</f>
        <v>2nd 2nd AD</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Sunday!$E$11</f>
        <v>0</v>
      </c>
      <c r="I12" s="139">
        <f>Sunday!$F$11</f>
        <v>0</v>
      </c>
      <c r="J12" s="139">
        <f>Sunday!$G$11</f>
        <v>0</v>
      </c>
      <c r="K12" s="140"/>
      <c r="L12" s="140"/>
      <c r="M12" s="139" t="str">
        <f>Sunday!$H$11</f>
        <v/>
      </c>
      <c r="N12" s="142"/>
      <c r="O12" s="143" t="str">
        <f>IF(Sunday!L$11="","",Sunday!L$11)</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Monday!$E$11</f>
        <v>0</v>
      </c>
      <c r="I13" s="139">
        <f>Monday!$F$11</f>
        <v>0</v>
      </c>
      <c r="J13" s="139">
        <f>Monday!$G$11</f>
        <v>0</v>
      </c>
      <c r="K13" s="140"/>
      <c r="L13" s="140"/>
      <c r="M13" s="215" t="str">
        <f>Monday!$H$11</f>
        <v/>
      </c>
      <c r="N13" s="160"/>
      <c r="O13" s="161" t="str">
        <f>IF(Monday!L$11="","",Monday!L$11)</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Tuesday!$E$11</f>
        <v>0</v>
      </c>
      <c r="I14" s="139">
        <f>Tuesday!$F$11</f>
        <v>0</v>
      </c>
      <c r="J14" s="139">
        <f>Tuesday!$G$11</f>
        <v>0</v>
      </c>
      <c r="K14" s="140"/>
      <c r="L14" s="140"/>
      <c r="M14" s="215" t="str">
        <f>Tuesday!$H$11</f>
        <v/>
      </c>
      <c r="N14" s="160"/>
      <c r="O14" s="161" t="str">
        <f>IF(Tuesday!L$11="","",Tuesday!L$11)</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Wednesday!$E$11</f>
        <v>0</v>
      </c>
      <c r="I15" s="139">
        <f>Wednesday!$F$11</f>
        <v>0</v>
      </c>
      <c r="J15" s="139">
        <f>Wednesday!$G$11</f>
        <v>0</v>
      </c>
      <c r="K15" s="140"/>
      <c r="L15" s="140"/>
      <c r="M15" s="139" t="str">
        <f>Wednesday!$H$11</f>
        <v/>
      </c>
      <c r="N15" s="160"/>
      <c r="O15" s="169" t="str">
        <f>IF(Wednesday!L$11="","",Wednesday!L$11)</f>
        <v/>
      </c>
      <c r="P15" s="144"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Thursday!$E$11</f>
        <v>0</v>
      </c>
      <c r="I16" s="139">
        <f>Thursday!$F$11</f>
        <v>0</v>
      </c>
      <c r="J16" s="139">
        <f>Thursday!$G$11</f>
        <v>0</v>
      </c>
      <c r="K16" s="140"/>
      <c r="L16" s="140"/>
      <c r="M16" s="139" t="str">
        <f>Thursday!$H$11</f>
        <v/>
      </c>
      <c r="N16" s="173"/>
      <c r="O16" s="174" t="str">
        <f>IF(Thursday!L$11="","",Thursday!L$11)</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Friday!$E$11</f>
        <v>0</v>
      </c>
      <c r="I17" s="139">
        <f>Friday!$F$11</f>
        <v>0</v>
      </c>
      <c r="J17" s="139">
        <f>Friday!$G$11</f>
        <v>0</v>
      </c>
      <c r="K17" s="140"/>
      <c r="L17" s="140"/>
      <c r="M17" s="139" t="str">
        <f>Friday!$H$11</f>
        <v/>
      </c>
      <c r="N17" s="173"/>
      <c r="O17" s="174" t="str">
        <f>IF(Friday!L$11="","",Friday!L$11)</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Saturday!$E$11</f>
        <v>0</v>
      </c>
      <c r="I18" s="139">
        <f>Saturday!$F$11</f>
        <v>0</v>
      </c>
      <c r="J18" s="139">
        <f>Saturday!$G$11</f>
        <v>0</v>
      </c>
      <c r="K18" s="140"/>
      <c r="L18" s="140"/>
      <c r="M18" s="139" t="str">
        <f>Saturday!$H$11</f>
        <v/>
      </c>
      <c r="N18" s="173"/>
      <c r="O18" s="174" t="str">
        <f>IF(Saturday!L$11="","",Saturday!L$11)</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32" t="s">
        <v>86</v>
      </c>
      <c r="D20" s="332"/>
      <c r="E20" s="332"/>
      <c r="F20" s="332"/>
      <c r="G20" s="332"/>
      <c r="H20" s="332"/>
      <c r="I20" s="332"/>
      <c r="J20" s="332"/>
      <c r="K20" s="332"/>
      <c r="L20" s="332"/>
      <c r="M20" s="332"/>
      <c r="N20" s="332"/>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0:N20"/>
    <mergeCell ref="C21:N21"/>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26" priority="1" stopIfTrue="1" operator="greaterThan">
      <formula>6</formula>
    </cfRule>
  </conditionalFormatting>
  <conditionalFormatting sqref="AE12:AF18 AE20 AH12:AI18">
    <cfRule type="cellIs" dxfId="25" priority="2" stopIfTrue="1" operator="greaterThan">
      <formula>0</formula>
    </cfRule>
  </conditionalFormatting>
  <conditionalFormatting sqref="U19 P12:P18 H12:M18">
    <cfRule type="cellIs" dxfId="24" priority="3" stopIfTrue="1" operator="equal">
      <formula>0</formula>
    </cfRule>
  </conditionalFormatting>
  <printOptions horizontalCentered="1" verticalCentered="1"/>
  <pageMargins left="0.25" right="0.25" top="0.25" bottom="0.25" header="0.5" footer="0.5"/>
  <pageSetup firstPageNumber="0" orientation="landscape" horizontalDpi="300" verticalDpi="300"/>
  <headerFooter alignWithMargins="0"/>
  <colBreaks count="1" manualBreakCount="1">
    <brk id="2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5"/>
    <pageSetUpPr fitToPage="1"/>
  </sheetPr>
  <dimension ref="B1:AJ129"/>
  <sheetViews>
    <sheetView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Sunday!B12</f>
        <v>Name #5</v>
      </c>
      <c r="C7" s="297"/>
      <c r="D7" s="297"/>
      <c r="E7" s="297"/>
      <c r="F7" s="297"/>
      <c r="G7" s="297"/>
      <c r="H7" s="297"/>
      <c r="I7" s="297"/>
      <c r="J7" s="297"/>
      <c r="K7" s="307" t="str">
        <f>Sunday!D12</f>
        <v>XXX-XX-</v>
      </c>
      <c r="L7" s="307"/>
      <c r="M7" s="307"/>
      <c r="N7" s="307"/>
      <c r="O7" s="307"/>
      <c r="P7" s="307"/>
      <c r="Q7" s="307"/>
      <c r="R7" s="297" t="str">
        <f>Sunday!C12</f>
        <v>2nd 2nd AD</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Sunday!$E$12</f>
        <v>0</v>
      </c>
      <c r="I12" s="139">
        <f>Sunday!$F$12</f>
        <v>0</v>
      </c>
      <c r="J12" s="139" t="str">
        <f>Sunday!$G$12</f>
        <v/>
      </c>
      <c r="K12" s="140"/>
      <c r="L12" s="140"/>
      <c r="M12" s="139">
        <f>Sunday!$H$12</f>
        <v>0</v>
      </c>
      <c r="N12" s="142"/>
      <c r="O12" s="143" t="str">
        <f>IF(Sunday!L$12="","",Sunday!L$12)</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Monday!$E$12</f>
        <v>0</v>
      </c>
      <c r="I13" s="139">
        <f>Monday!$F$12</f>
        <v>0</v>
      </c>
      <c r="J13" s="139" t="str">
        <f>Monday!$G$12</f>
        <v/>
      </c>
      <c r="K13" s="140"/>
      <c r="L13" s="140"/>
      <c r="M13" s="215">
        <f>Monday!$H$12</f>
        <v>0</v>
      </c>
      <c r="N13" s="160"/>
      <c r="O13" s="161" t="str">
        <f>IF(Monday!L$12="","",Monday!L$12)</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Tuesday!$E$12</f>
        <v>0</v>
      </c>
      <c r="I14" s="139">
        <f>Tuesday!$F$12</f>
        <v>0</v>
      </c>
      <c r="J14" s="139" t="str">
        <f>Tuesday!$G$12</f>
        <v/>
      </c>
      <c r="K14" s="140"/>
      <c r="L14" s="140"/>
      <c r="M14" s="215">
        <f>Tuesday!$H$12</f>
        <v>0</v>
      </c>
      <c r="N14" s="160"/>
      <c r="O14" s="161" t="str">
        <f>IF(Tuesday!L$12="","",Tuesday!L$12)</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Wednesday!$E$12</f>
        <v>0</v>
      </c>
      <c r="I15" s="139">
        <f>Wednesday!$F$12</f>
        <v>0</v>
      </c>
      <c r="J15" s="139" t="str">
        <f>Wednesday!$G$12</f>
        <v/>
      </c>
      <c r="K15" s="140"/>
      <c r="L15" s="140"/>
      <c r="M15" s="139">
        <f>Wednesday!$H$12</f>
        <v>0</v>
      </c>
      <c r="N15" s="214"/>
      <c r="O15" s="169" t="str">
        <f>IF(Wednesday!L$12="","",Wednesday!L$12)</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Thursday!$E$12</f>
        <v>0</v>
      </c>
      <c r="I16" s="139">
        <f>Thursday!$F$12</f>
        <v>0</v>
      </c>
      <c r="J16" s="139" t="str">
        <f>Thursday!$G$12</f>
        <v/>
      </c>
      <c r="K16" s="140"/>
      <c r="L16" s="140"/>
      <c r="M16" s="139">
        <f>Thursday!$H$12</f>
        <v>0</v>
      </c>
      <c r="N16" s="214"/>
      <c r="O16" s="174" t="str">
        <f>IF(Thursday!L$12="","",Thursday!L$12)</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Friday!$E$12</f>
        <v>0</v>
      </c>
      <c r="I17" s="139">
        <f>Friday!$F$12</f>
        <v>0</v>
      </c>
      <c r="J17" s="139" t="str">
        <f>Friday!$G$12</f>
        <v/>
      </c>
      <c r="K17" s="140"/>
      <c r="L17" s="140"/>
      <c r="M17" s="139">
        <f>Friday!$H$12</f>
        <v>0</v>
      </c>
      <c r="N17" s="214"/>
      <c r="O17" s="174" t="str">
        <f>IF(Friday!L$12="","",Friday!L$12)</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Saturday!$E$12</f>
        <v>0</v>
      </c>
      <c r="I18" s="139">
        <f>Saturday!$F$12</f>
        <v>0</v>
      </c>
      <c r="J18" s="139" t="str">
        <f>Saturday!$G$12</f>
        <v/>
      </c>
      <c r="K18" s="140"/>
      <c r="L18" s="140"/>
      <c r="M18" s="139">
        <f>Saturday!$H$12</f>
        <v>0</v>
      </c>
      <c r="N18" s="173"/>
      <c r="O18" s="174" t="str">
        <f>IF(Saturday!L$12="","",Saturday!L$12)</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t="s">
        <v>87</v>
      </c>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AB2"/>
    <mergeCell ref="B4:J4"/>
    <mergeCell ref="K4:Q4"/>
    <mergeCell ref="U4:X4"/>
    <mergeCell ref="Y4:AB4"/>
    <mergeCell ref="U5:X5"/>
    <mergeCell ref="Y5:AB5"/>
    <mergeCell ref="B6:J6"/>
    <mergeCell ref="K6:Q6"/>
    <mergeCell ref="B7:J7"/>
    <mergeCell ref="K7:Q7"/>
    <mergeCell ref="R7:X7"/>
    <mergeCell ref="Y7:AB7"/>
    <mergeCell ref="R6:X6"/>
    <mergeCell ref="Y6:AB6"/>
    <mergeCell ref="B5:J5"/>
    <mergeCell ref="K5:Q5"/>
    <mergeCell ref="R5:T5"/>
    <mergeCell ref="B8:J8"/>
    <mergeCell ref="K8:Q8"/>
    <mergeCell ref="R8:AB8"/>
    <mergeCell ref="B9:J9"/>
    <mergeCell ref="K9:Q9"/>
    <mergeCell ref="R9:AB9"/>
    <mergeCell ref="AF10:AF11"/>
    <mergeCell ref="AG10:AG11"/>
    <mergeCell ref="AH10:AH11"/>
    <mergeCell ref="AI10:AI11"/>
    <mergeCell ref="B23:C23"/>
    <mergeCell ref="D23:E23"/>
    <mergeCell ref="F23:H23"/>
    <mergeCell ref="I23:K23"/>
    <mergeCell ref="L23:N23"/>
    <mergeCell ref="O23:R23"/>
    <mergeCell ref="B10:C10"/>
    <mergeCell ref="I10:J10"/>
    <mergeCell ref="K10:L10"/>
    <mergeCell ref="U10:U11"/>
    <mergeCell ref="AD10:AD11"/>
    <mergeCell ref="AE10:AE11"/>
    <mergeCell ref="S23:U23"/>
    <mergeCell ref="V23:X23"/>
    <mergeCell ref="Y23:AA23"/>
    <mergeCell ref="B24:C24"/>
    <mergeCell ref="D24:E24"/>
    <mergeCell ref="F24:H24"/>
    <mergeCell ref="I24:K24"/>
    <mergeCell ref="L24:N24"/>
    <mergeCell ref="O24:R24"/>
    <mergeCell ref="S24:U24"/>
    <mergeCell ref="V24:X24"/>
    <mergeCell ref="Y24:AA24"/>
    <mergeCell ref="B25:C25"/>
    <mergeCell ref="D25:E25"/>
    <mergeCell ref="F25:H25"/>
    <mergeCell ref="I25:K25"/>
    <mergeCell ref="L25:N25"/>
    <mergeCell ref="O25:R25"/>
    <mergeCell ref="S25:U25"/>
    <mergeCell ref="V25:X25"/>
    <mergeCell ref="Y25:AA25"/>
    <mergeCell ref="B26:C26"/>
    <mergeCell ref="D26:E26"/>
    <mergeCell ref="F26:H26"/>
    <mergeCell ref="I26:K26"/>
    <mergeCell ref="L26:N26"/>
    <mergeCell ref="O26:R26"/>
    <mergeCell ref="S26:U26"/>
    <mergeCell ref="V26:X26"/>
    <mergeCell ref="Y26:AA26"/>
    <mergeCell ref="L27:R27"/>
    <mergeCell ref="S27:U27"/>
    <mergeCell ref="V27:X27"/>
    <mergeCell ref="Y27:AA27"/>
    <mergeCell ref="L28:R28"/>
    <mergeCell ref="S28:U28"/>
    <mergeCell ref="V28:X28"/>
    <mergeCell ref="Y28:AA28"/>
    <mergeCell ref="Y30:AA30"/>
    <mergeCell ref="S29:U29"/>
    <mergeCell ref="V29:X29"/>
    <mergeCell ref="Y29:AA29"/>
    <mergeCell ref="S30:U30"/>
    <mergeCell ref="C20:N20"/>
    <mergeCell ref="C21:N21"/>
    <mergeCell ref="L30:N30"/>
    <mergeCell ref="V30:X30"/>
    <mergeCell ref="O30:R30"/>
    <mergeCell ref="L29:N29"/>
    <mergeCell ref="O29:R29"/>
    <mergeCell ref="B30:C30"/>
    <mergeCell ref="D30:E30"/>
    <mergeCell ref="B29:C29"/>
    <mergeCell ref="D29:E29"/>
    <mergeCell ref="F29:H29"/>
    <mergeCell ref="I29:K29"/>
    <mergeCell ref="F30:H30"/>
    <mergeCell ref="I30:K30"/>
    <mergeCell ref="B27:K28"/>
  </mergeCells>
  <phoneticPr fontId="9" type="noConversion"/>
  <conditionalFormatting sqref="AG12:AG18">
    <cfRule type="cellIs" dxfId="23" priority="1" stopIfTrue="1" operator="greaterThan">
      <formula>6</formula>
    </cfRule>
  </conditionalFormatting>
  <conditionalFormatting sqref="AE12:AF18 AE20 AH12:AI18">
    <cfRule type="cellIs" dxfId="22" priority="2" stopIfTrue="1" operator="greaterThan">
      <formula>0</formula>
    </cfRule>
  </conditionalFormatting>
  <conditionalFormatting sqref="U19 H12:M18 P12:P18">
    <cfRule type="cellIs" dxfId="21"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5"/>
    <pageSetUpPr fitToPage="1"/>
  </sheetPr>
  <dimension ref="B1:AJ129"/>
  <sheetViews>
    <sheetView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Sunday!B13</f>
        <v>Name #6</v>
      </c>
      <c r="C7" s="297"/>
      <c r="D7" s="297"/>
      <c r="E7" s="297"/>
      <c r="F7" s="297"/>
      <c r="G7" s="297"/>
      <c r="H7" s="297"/>
      <c r="I7" s="297"/>
      <c r="J7" s="297"/>
      <c r="K7" s="307" t="str">
        <f>Sunday!D13</f>
        <v>XXX-XX-</v>
      </c>
      <c r="L7" s="307"/>
      <c r="M7" s="307"/>
      <c r="N7" s="307"/>
      <c r="O7" s="307"/>
      <c r="P7" s="307"/>
      <c r="Q7" s="307"/>
      <c r="R7" s="297" t="str">
        <f>Sunday!C13</f>
        <v>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Sunday!$E$13</f>
        <v>0</v>
      </c>
      <c r="I12" s="139">
        <f>Sunday!$F$13</f>
        <v>0</v>
      </c>
      <c r="J12" s="139">
        <f>Sunday!$G$13</f>
        <v>0</v>
      </c>
      <c r="K12" s="140"/>
      <c r="L12" s="140"/>
      <c r="M12" s="139">
        <f>Sunday!$H$13</f>
        <v>0</v>
      </c>
      <c r="N12" s="142"/>
      <c r="O12" s="143" t="str">
        <f>IF(Sunday!L$13="","",Sunday!L$13)</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Monday!$E$13</f>
        <v>0</v>
      </c>
      <c r="I13" s="139">
        <f>Monday!$F$13</f>
        <v>0</v>
      </c>
      <c r="J13" s="139">
        <f>Monday!$G$13</f>
        <v>0</v>
      </c>
      <c r="K13" s="140"/>
      <c r="L13" s="140"/>
      <c r="M13" s="215">
        <f>Monday!$H$13</f>
        <v>0</v>
      </c>
      <c r="N13" s="160"/>
      <c r="O13" s="161" t="str">
        <f>IF(Monday!L$13="","",Monday!L$13)</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Tuesday!$E$13</f>
        <v>0</v>
      </c>
      <c r="I14" s="139">
        <f>Tuesday!$F$13</f>
        <v>0</v>
      </c>
      <c r="J14" s="139">
        <f>Tuesday!$G$13</f>
        <v>0</v>
      </c>
      <c r="K14" s="140"/>
      <c r="L14" s="140"/>
      <c r="M14" s="215">
        <f>Tuesday!$H$13</f>
        <v>0</v>
      </c>
      <c r="N14" s="160"/>
      <c r="O14" s="161" t="str">
        <f>IF(Tuesday!L$13="","",Tuesday!L$13)</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Wednesday!$E$13</f>
        <v>0</v>
      </c>
      <c r="I15" s="139">
        <f>Wednesday!$F$13</f>
        <v>0</v>
      </c>
      <c r="J15" s="139">
        <f>Wednesday!$G$13</f>
        <v>0</v>
      </c>
      <c r="K15" s="140"/>
      <c r="L15" s="140"/>
      <c r="M15" s="139">
        <f>Wednesday!$H$13</f>
        <v>0</v>
      </c>
      <c r="N15" s="160"/>
      <c r="O15" s="169" t="str">
        <f>IF(Wednesday!L$13="","",Wednesday!L$13)</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Thursday!$E$13</f>
        <v>0</v>
      </c>
      <c r="I16" s="139">
        <f>Thursday!$F$13</f>
        <v>0</v>
      </c>
      <c r="J16" s="139">
        <f>Thursday!$G$13</f>
        <v>0</v>
      </c>
      <c r="K16" s="140"/>
      <c r="L16" s="140"/>
      <c r="M16" s="139">
        <f>Thursday!$H$13</f>
        <v>0</v>
      </c>
      <c r="N16" s="173"/>
      <c r="O16" s="174" t="str">
        <f>IF(Thursday!L$13="","",Thursday!L$13)</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Friday!$E$13</f>
        <v>0</v>
      </c>
      <c r="I17" s="139">
        <f>Friday!$F$13</f>
        <v>0</v>
      </c>
      <c r="J17" s="139">
        <f>Friday!$G$13</f>
        <v>0</v>
      </c>
      <c r="K17" s="140"/>
      <c r="L17" s="140"/>
      <c r="M17" s="139">
        <f>Friday!$H$13</f>
        <v>0</v>
      </c>
      <c r="N17" s="173"/>
      <c r="O17" s="174" t="str">
        <f>IF(Friday!L$13="","",Friday!L$13)</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Saturday!$E$13</f>
        <v>0</v>
      </c>
      <c r="I18" s="139">
        <f>Saturday!$F$13</f>
        <v>0</v>
      </c>
      <c r="J18" s="139">
        <f>Saturday!$G$13</f>
        <v>0</v>
      </c>
      <c r="K18" s="140"/>
      <c r="L18" s="140"/>
      <c r="M18" s="139">
        <f>Saturday!$H$13</f>
        <v>0</v>
      </c>
      <c r="N18" s="173"/>
      <c r="O18" s="174" t="str">
        <f>IF(Saturday!L$13="","",Saturday!L$13)</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t="s">
        <v>87</v>
      </c>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0:N20"/>
    <mergeCell ref="C21:N21"/>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20" priority="1" stopIfTrue="1" operator="greaterThan">
      <formula>6</formula>
    </cfRule>
  </conditionalFormatting>
  <conditionalFormatting sqref="AE12:AF18 AE20 AH12:AI18">
    <cfRule type="cellIs" dxfId="19" priority="2" stopIfTrue="1" operator="greaterThan">
      <formula>0</formula>
    </cfRule>
  </conditionalFormatting>
  <conditionalFormatting sqref="U19 H12:M18 P12:P18">
    <cfRule type="cellIs" dxfId="18"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5"/>
    <pageSetUpPr fitToPage="1"/>
  </sheetPr>
  <dimension ref="B1:AJ129"/>
  <sheetViews>
    <sheetView zoomScaleNormal="100" zoomScaleSheetLayoutView="100" workbookViewId="0">
      <selection activeCell="C21" sqref="C21:N21"/>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Sunday!B14</f>
        <v>Name #7</v>
      </c>
      <c r="C7" s="297"/>
      <c r="D7" s="297"/>
      <c r="E7" s="297"/>
      <c r="F7" s="297"/>
      <c r="G7" s="297"/>
      <c r="H7" s="297"/>
      <c r="I7" s="297"/>
      <c r="J7" s="297"/>
      <c r="K7" s="307" t="str">
        <f>Sunday!D14</f>
        <v>XXX-XX-</v>
      </c>
      <c r="L7" s="307"/>
      <c r="M7" s="307"/>
      <c r="N7" s="307"/>
      <c r="O7" s="307"/>
      <c r="P7" s="307"/>
      <c r="Q7" s="307"/>
      <c r="R7" s="297" t="str">
        <f>Sunday!C14</f>
        <v>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Sunday!$E$14</f>
        <v>0</v>
      </c>
      <c r="I12" s="139">
        <f>Sunday!$F$14</f>
        <v>0</v>
      </c>
      <c r="J12" s="139">
        <f>Sunday!$G$14</f>
        <v>0</v>
      </c>
      <c r="K12" s="140"/>
      <c r="L12" s="140"/>
      <c r="M12" s="139">
        <f>Sunday!$H$14</f>
        <v>0</v>
      </c>
      <c r="N12" s="142"/>
      <c r="O12" s="143" t="str">
        <f>IF(Sunday!L$14="","",Sunday!L$14)</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Monday!$E$14</f>
        <v>0</v>
      </c>
      <c r="I13" s="139">
        <f>Monday!$F$14</f>
        <v>0</v>
      </c>
      <c r="J13" s="139">
        <f>Monday!$G$14</f>
        <v>0</v>
      </c>
      <c r="K13" s="140"/>
      <c r="L13" s="140"/>
      <c r="M13" s="215">
        <f>Monday!$H$14</f>
        <v>0</v>
      </c>
      <c r="N13" s="160"/>
      <c r="O13" s="161" t="str">
        <f>IF(Monday!L$14="","",Monday!L$14)</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Tuesday!$E$14</f>
        <v>0</v>
      </c>
      <c r="I14" s="139">
        <f>Tuesday!$F$14</f>
        <v>0</v>
      </c>
      <c r="J14" s="139">
        <f>Tuesday!$G$14</f>
        <v>0</v>
      </c>
      <c r="K14" s="140"/>
      <c r="L14" s="140"/>
      <c r="M14" s="215">
        <f>Tuesday!$H$14</f>
        <v>0</v>
      </c>
      <c r="N14" s="160"/>
      <c r="O14" s="161" t="str">
        <f>IF(Tuesday!L$14="","",Tuesday!L$14)</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Wednesday!$E$14</f>
        <v>0</v>
      </c>
      <c r="I15" s="139">
        <f>Wednesday!$F$14</f>
        <v>0</v>
      </c>
      <c r="J15" s="139">
        <f>Wednesday!$G$14</f>
        <v>0</v>
      </c>
      <c r="K15" s="140"/>
      <c r="L15" s="140"/>
      <c r="M15" s="139">
        <f>Wednesday!$H$14</f>
        <v>0</v>
      </c>
      <c r="N15" s="160"/>
      <c r="O15" s="169" t="str">
        <f>IF(Wednesday!L$14="","",Wednesday!L$14)</f>
        <v/>
      </c>
      <c r="P15" s="144"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Thursday!$E$14</f>
        <v>0</v>
      </c>
      <c r="I16" s="139">
        <f>Thursday!$F$14</f>
        <v>0</v>
      </c>
      <c r="J16" s="139">
        <f>Thursday!$G$14</f>
        <v>0</v>
      </c>
      <c r="K16" s="140"/>
      <c r="L16" s="140"/>
      <c r="M16" s="139">
        <f>Thursday!$H$14</f>
        <v>0</v>
      </c>
      <c r="N16" s="160"/>
      <c r="O16" s="174" t="str">
        <f>IF(Thursday!L$14="","",Thursday!L$14)</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Friday!$E$14</f>
        <v>0</v>
      </c>
      <c r="I17" s="139">
        <f>Friday!$F$14</f>
        <v>0</v>
      </c>
      <c r="J17" s="139">
        <f>Friday!$G$14</f>
        <v>0</v>
      </c>
      <c r="K17" s="140"/>
      <c r="L17" s="140"/>
      <c r="M17" s="139">
        <f>Friday!$H$14</f>
        <v>0</v>
      </c>
      <c r="N17" s="160"/>
      <c r="O17" s="174" t="str">
        <f>IF(Friday!L$14="","",Friday!L$14)</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Saturday!$E$14</f>
        <v>0</v>
      </c>
      <c r="I18" s="139">
        <f>Saturday!$F$14</f>
        <v>0</v>
      </c>
      <c r="J18" s="139">
        <f>Saturday!$G$14</f>
        <v>0</v>
      </c>
      <c r="K18" s="140"/>
      <c r="L18" s="140"/>
      <c r="M18" s="139">
        <f>Saturday!$H$14</f>
        <v>0</v>
      </c>
      <c r="N18" s="173"/>
      <c r="O18" s="174" t="str">
        <f>IF(Saturday!L$14="","",Saturday!L$14)</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t="s">
        <v>87</v>
      </c>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0:N20"/>
    <mergeCell ref="C21:N21"/>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17" priority="1" stopIfTrue="1" operator="greaterThan">
      <formula>6</formula>
    </cfRule>
  </conditionalFormatting>
  <conditionalFormatting sqref="AE12:AF18 AE20 AH12:AI18">
    <cfRule type="cellIs" dxfId="16" priority="2" stopIfTrue="1" operator="greaterThan">
      <formula>0</formula>
    </cfRule>
  </conditionalFormatting>
  <conditionalFormatting sqref="U19 H12:M18 P12:P18">
    <cfRule type="cellIs" dxfId="15"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52"/>
    <pageSetUpPr fitToPage="1"/>
  </sheetPr>
  <dimension ref="B1:AJ129"/>
  <sheetViews>
    <sheetView zoomScaleNormal="100" zoomScaleSheetLayoutView="100" workbookViewId="0">
      <selection activeCell="C20" sqref="C20:N20"/>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34" t="str">
        <f>SSN!B13</f>
        <v>Day-Player 1</v>
      </c>
      <c r="C7" s="335"/>
      <c r="D7" s="335"/>
      <c r="E7" s="335"/>
      <c r="F7" s="335"/>
      <c r="G7" s="335"/>
      <c r="H7" s="335"/>
      <c r="I7" s="335"/>
      <c r="J7" s="336"/>
      <c r="K7" s="307" t="str">
        <f>SSN!D13</f>
        <v>XXX-XX-</v>
      </c>
      <c r="L7" s="307"/>
      <c r="M7" s="307"/>
      <c r="N7" s="307"/>
      <c r="O7" s="307"/>
      <c r="P7" s="307"/>
      <c r="Q7" s="307"/>
      <c r="R7" s="297" t="str">
        <f>SSN!C13</f>
        <v>Add'l 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Sunday!$E$16</f>
        <v>0</v>
      </c>
      <c r="I12" s="139" t="str">
        <f>Sunday!$F$16</f>
        <v/>
      </c>
      <c r="J12" s="139" t="str">
        <f>Sunday!$G$16</f>
        <v/>
      </c>
      <c r="K12" s="140"/>
      <c r="L12" s="140"/>
      <c r="M12" s="139">
        <f>Sunday!$H$16</f>
        <v>0</v>
      </c>
      <c r="N12" s="142"/>
      <c r="O12" s="143" t="str">
        <f>IF(Sunday!L$16="","",Sunday!L$16)</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Monday!$E$16</f>
        <v>0</v>
      </c>
      <c r="I13" s="139">
        <f>Monday!$F$16</f>
        <v>0</v>
      </c>
      <c r="J13" s="139" t="str">
        <f>Monday!$G$16</f>
        <v/>
      </c>
      <c r="K13" s="140"/>
      <c r="L13" s="140"/>
      <c r="M13" s="215">
        <f>Monday!$H$16</f>
        <v>0</v>
      </c>
      <c r="N13" s="160"/>
      <c r="O13" s="161" t="str">
        <f>IF(Monday!L$16="","",Monday!L$16)</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Tuesday!$E$16</f>
        <v>0</v>
      </c>
      <c r="I14" s="139">
        <f>Tuesday!$F$16</f>
        <v>0</v>
      </c>
      <c r="J14" s="139" t="str">
        <f>Tuesday!$G$16</f>
        <v/>
      </c>
      <c r="K14" s="140"/>
      <c r="L14" s="140"/>
      <c r="M14" s="139">
        <f>Tuesday!$H$16</f>
        <v>0</v>
      </c>
      <c r="N14" s="160"/>
      <c r="O14" s="161" t="str">
        <f>IF(Tuesday!L$16="","",Tuesday!L$16)</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Wednesday!$E$16</f>
        <v>0</v>
      </c>
      <c r="I15" s="139">
        <f>Wednesday!$F$16</f>
        <v>0</v>
      </c>
      <c r="J15" s="139" t="str">
        <f>Wednesday!$G$16</f>
        <v/>
      </c>
      <c r="K15" s="140"/>
      <c r="L15" s="140"/>
      <c r="M15" s="215">
        <f>Wednesday!$H$16</f>
        <v>0</v>
      </c>
      <c r="N15" s="214"/>
      <c r="O15" s="169" t="str">
        <f>IF(Wednesday!L$16="","",Wednesday!L$16)</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Thursday!$E$16</f>
        <v>0</v>
      </c>
      <c r="I16" s="139">
        <f>Thursday!$F$16</f>
        <v>0</v>
      </c>
      <c r="J16" s="139" t="str">
        <f>Thursday!$G$16</f>
        <v/>
      </c>
      <c r="K16" s="140"/>
      <c r="L16" s="140"/>
      <c r="M16" s="139">
        <f>Thursday!$H$16</f>
        <v>0</v>
      </c>
      <c r="N16" s="173"/>
      <c r="O16" s="174" t="str">
        <f>IF(Thursday!L$16="","",Thursday!L$16)</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Friday!$E$16</f>
        <v>0</v>
      </c>
      <c r="I17" s="139">
        <f>Friday!$F$16</f>
        <v>0</v>
      </c>
      <c r="J17" s="139" t="str">
        <f>Friday!$G$16</f>
        <v/>
      </c>
      <c r="K17" s="140"/>
      <c r="L17" s="140"/>
      <c r="M17" s="139">
        <f>Friday!$H$16</f>
        <v>0</v>
      </c>
      <c r="N17" s="173"/>
      <c r="O17" s="174" t="str">
        <f>IF(Friday!L$16="","",Friday!L$16)</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Sunday!$E$16</f>
        <v>0</v>
      </c>
      <c r="I18" s="139" t="str">
        <f>Sunday!$F$16</f>
        <v/>
      </c>
      <c r="J18" s="139" t="str">
        <f>Sunday!$G$16</f>
        <v/>
      </c>
      <c r="K18" s="140"/>
      <c r="L18" s="140"/>
      <c r="M18" s="139">
        <f>Sunday!$H$16</f>
        <v>0</v>
      </c>
      <c r="N18" s="173"/>
      <c r="O18" s="174" t="str">
        <f>IF(Saturday!L$16="","",Saturday!L$16)</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27:K28"/>
    <mergeCell ref="L27:R27"/>
    <mergeCell ref="S27:U27"/>
    <mergeCell ref="V27:X27"/>
    <mergeCell ref="I30:K30"/>
    <mergeCell ref="L29:N29"/>
    <mergeCell ref="S29:U29"/>
    <mergeCell ref="V29:X29"/>
    <mergeCell ref="B30:C30"/>
    <mergeCell ref="D30:E30"/>
    <mergeCell ref="B29:C29"/>
    <mergeCell ref="L30:N30"/>
    <mergeCell ref="D29:E29"/>
    <mergeCell ref="F29:H29"/>
    <mergeCell ref="I29:K29"/>
    <mergeCell ref="F30:H30"/>
    <mergeCell ref="S30:U30"/>
    <mergeCell ref="V30:X30"/>
    <mergeCell ref="O29:R29"/>
    <mergeCell ref="O30:R30"/>
    <mergeCell ref="Y30:AA30"/>
    <mergeCell ref="L28:R28"/>
    <mergeCell ref="S28:U28"/>
    <mergeCell ref="V28:X28"/>
    <mergeCell ref="Y28:AA28"/>
    <mergeCell ref="Y29:AA29"/>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AF10:AF11"/>
    <mergeCell ref="AG10:AG11"/>
    <mergeCell ref="B10:C10"/>
    <mergeCell ref="I10:J10"/>
    <mergeCell ref="K10:L10"/>
    <mergeCell ref="U10:U11"/>
    <mergeCell ref="B9:J9"/>
    <mergeCell ref="K9:Q9"/>
    <mergeCell ref="R9:AB9"/>
    <mergeCell ref="AD10:AD11"/>
    <mergeCell ref="AE10:AE11"/>
    <mergeCell ref="C20:N20"/>
    <mergeCell ref="C21:N21"/>
    <mergeCell ref="B2:AB2"/>
    <mergeCell ref="B4:J4"/>
    <mergeCell ref="K4:Q4"/>
    <mergeCell ref="U4:X4"/>
    <mergeCell ref="Y4:AB4"/>
    <mergeCell ref="B5:J5"/>
    <mergeCell ref="K5:Q5"/>
    <mergeCell ref="R5:T5"/>
    <mergeCell ref="B8:J8"/>
    <mergeCell ref="K8:Q8"/>
    <mergeCell ref="R8:AB8"/>
    <mergeCell ref="R6:X6"/>
    <mergeCell ref="B7:J7"/>
    <mergeCell ref="K7:Q7"/>
    <mergeCell ref="Y5:AB5"/>
    <mergeCell ref="B6:J6"/>
    <mergeCell ref="K6:Q6"/>
    <mergeCell ref="R7:X7"/>
    <mergeCell ref="Y7:AB7"/>
    <mergeCell ref="Y6:AB6"/>
    <mergeCell ref="U5:X5"/>
  </mergeCells>
  <phoneticPr fontId="9" type="noConversion"/>
  <conditionalFormatting sqref="AG12:AG18">
    <cfRule type="cellIs" dxfId="14" priority="1" stopIfTrue="1" operator="greaterThan">
      <formula>6</formula>
    </cfRule>
  </conditionalFormatting>
  <conditionalFormatting sqref="AE12:AF18 AE20 AH12:AI18">
    <cfRule type="cellIs" dxfId="13" priority="2" stopIfTrue="1" operator="greaterThan">
      <formula>0</formula>
    </cfRule>
  </conditionalFormatting>
  <conditionalFormatting sqref="U19 P12:P18 H12:M18">
    <cfRule type="cellIs" dxfId="12"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52"/>
    <pageSetUpPr fitToPage="1"/>
  </sheetPr>
  <dimension ref="B1:AJ129"/>
  <sheetViews>
    <sheetView zoomScaleSheetLayoutView="100" workbookViewId="0">
      <selection activeCell="C20" sqref="C20:N20"/>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SSN!B14</f>
        <v>Day-Player 2</v>
      </c>
      <c r="C7" s="297"/>
      <c r="D7" s="297"/>
      <c r="E7" s="297"/>
      <c r="F7" s="297"/>
      <c r="G7" s="297"/>
      <c r="H7" s="297"/>
      <c r="I7" s="297"/>
      <c r="J7" s="297"/>
      <c r="K7" s="307" t="str">
        <f>SSN!D14</f>
        <v>XXX-XX-</v>
      </c>
      <c r="L7" s="307"/>
      <c r="M7" s="307"/>
      <c r="N7" s="307"/>
      <c r="O7" s="307"/>
      <c r="P7" s="307"/>
      <c r="Q7" s="307"/>
      <c r="R7" s="297" t="str">
        <f>SSN!C14</f>
        <v>Add'l 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Sunday!$E$17</f>
        <v>0</v>
      </c>
      <c r="I12" s="139" t="str">
        <f>Sunday!$F$17</f>
        <v/>
      </c>
      <c r="J12" s="139" t="str">
        <f>Sunday!$G$17</f>
        <v/>
      </c>
      <c r="K12" s="140"/>
      <c r="L12" s="140"/>
      <c r="M12" s="139">
        <f>Sunday!$H$17</f>
        <v>0</v>
      </c>
      <c r="N12" s="142"/>
      <c r="O12" s="143" t="str">
        <f>IF(Sunday!L$17="","",Sunday!L$17)</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Monday!$E$17</f>
        <v>0</v>
      </c>
      <c r="I13" s="139" t="str">
        <f>Monday!$F$17</f>
        <v/>
      </c>
      <c r="J13" s="139" t="str">
        <f>Monday!$G$17</f>
        <v/>
      </c>
      <c r="K13" s="140"/>
      <c r="L13" s="140"/>
      <c r="M13" s="215">
        <f>Monday!$H$17</f>
        <v>0</v>
      </c>
      <c r="N13" s="160"/>
      <c r="O13" s="161" t="str">
        <f>IF(Monday!L$17="","",Monday!L$17)</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Tuesday!$E$17</f>
        <v>0</v>
      </c>
      <c r="I14" s="139" t="str">
        <f>Tuesday!$F$17</f>
        <v/>
      </c>
      <c r="J14" s="139" t="str">
        <f>Tuesday!$G$17</f>
        <v/>
      </c>
      <c r="K14" s="140"/>
      <c r="L14" s="140"/>
      <c r="M14" s="215">
        <f>Tuesday!$H$17</f>
        <v>0</v>
      </c>
      <c r="N14" s="160"/>
      <c r="O14" s="161" t="str">
        <f>IF(Tuesday!L$17="","",Tuesday!L$17)</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Wednesday!$E$17</f>
        <v>0</v>
      </c>
      <c r="I15" s="139" t="str">
        <f>Wednesday!$F$17</f>
        <v/>
      </c>
      <c r="J15" s="139" t="str">
        <f>Wednesday!$G$17</f>
        <v/>
      </c>
      <c r="K15" s="140"/>
      <c r="L15" s="140"/>
      <c r="M15" s="139">
        <f>Wednesday!$H$17</f>
        <v>0</v>
      </c>
      <c r="N15" s="214"/>
      <c r="O15" s="169" t="str">
        <f>IF(Wednesday!L$17="","",Wednesday!L$17)</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Thursday!$E$17</f>
        <v>0</v>
      </c>
      <c r="I16" s="139" t="str">
        <f>Thursday!$F$17</f>
        <v/>
      </c>
      <c r="J16" s="139" t="str">
        <f>Thursday!$G$17</f>
        <v/>
      </c>
      <c r="K16" s="140"/>
      <c r="L16" s="140"/>
      <c r="M16" s="139">
        <f>Thursday!$H$17</f>
        <v>0</v>
      </c>
      <c r="N16" s="173"/>
      <c r="O16" s="174" t="str">
        <f>IF(Thursday!L$17="","",Thursday!L$17)</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Friday!$E$17</f>
        <v>0</v>
      </c>
      <c r="I17" s="139" t="str">
        <f>Friday!$F$17</f>
        <v/>
      </c>
      <c r="J17" s="139" t="str">
        <f>Friday!$G$17</f>
        <v/>
      </c>
      <c r="K17" s="140"/>
      <c r="L17" s="140"/>
      <c r="M17" s="139">
        <f>Friday!$H$17</f>
        <v>0</v>
      </c>
      <c r="N17" s="173"/>
      <c r="O17" s="174" t="str">
        <f>IF(Friday!L$17="","",Friday!L$17)</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Sunday!$E$17</f>
        <v>0</v>
      </c>
      <c r="I18" s="139" t="str">
        <f>Sunday!$F$17</f>
        <v/>
      </c>
      <c r="J18" s="139" t="str">
        <f>Sunday!$G$17</f>
        <v/>
      </c>
      <c r="K18" s="140"/>
      <c r="L18" s="140"/>
      <c r="M18" s="139">
        <f>Sunday!$H$17</f>
        <v>0</v>
      </c>
      <c r="N18" s="173"/>
      <c r="O18" s="174" t="str">
        <f>IF(Saturday!L$17="","",Saturday!L$17)</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16"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B30:C30"/>
    <mergeCell ref="D30:E30"/>
    <mergeCell ref="B29:C29"/>
    <mergeCell ref="L30:N30"/>
    <mergeCell ref="D29:E29"/>
    <mergeCell ref="F29:H29"/>
    <mergeCell ref="I29:K29"/>
    <mergeCell ref="F30:H30"/>
    <mergeCell ref="I30:K30"/>
    <mergeCell ref="L29:N29"/>
    <mergeCell ref="Y29:AA29"/>
    <mergeCell ref="S30:U30"/>
    <mergeCell ref="V30:X30"/>
    <mergeCell ref="O29:R29"/>
    <mergeCell ref="O30:R30"/>
    <mergeCell ref="Y30:AA30"/>
    <mergeCell ref="S29:U29"/>
    <mergeCell ref="V29:X29"/>
    <mergeCell ref="L28:R28"/>
    <mergeCell ref="S28:U28"/>
    <mergeCell ref="V28:X28"/>
    <mergeCell ref="Y28:AA28"/>
    <mergeCell ref="B27:K28"/>
    <mergeCell ref="L27:R27"/>
    <mergeCell ref="S27:U27"/>
    <mergeCell ref="V27:X27"/>
    <mergeCell ref="O26:R26"/>
    <mergeCell ref="S26:U26"/>
    <mergeCell ref="V26:X26"/>
    <mergeCell ref="Y26:AA26"/>
    <mergeCell ref="Y27:AA27"/>
    <mergeCell ref="B26:C26"/>
    <mergeCell ref="D26:E26"/>
    <mergeCell ref="F26:H26"/>
    <mergeCell ref="I26:K26"/>
    <mergeCell ref="L26:N26"/>
    <mergeCell ref="B25:C25"/>
    <mergeCell ref="D25:E25"/>
    <mergeCell ref="F25:H25"/>
    <mergeCell ref="I25:K25"/>
    <mergeCell ref="Y25:AA25"/>
    <mergeCell ref="O24:R24"/>
    <mergeCell ref="S24:U24"/>
    <mergeCell ref="V24:X24"/>
    <mergeCell ref="Y24:AA24"/>
    <mergeCell ref="L25:N25"/>
    <mergeCell ref="O25:R25"/>
    <mergeCell ref="S25:U25"/>
    <mergeCell ref="V25:X25"/>
    <mergeCell ref="B24:C24"/>
    <mergeCell ref="D24:E24"/>
    <mergeCell ref="F24:H24"/>
    <mergeCell ref="I24:K24"/>
    <mergeCell ref="L24:N24"/>
    <mergeCell ref="AH10:AH11"/>
    <mergeCell ref="AI10:AI11"/>
    <mergeCell ref="B23:C23"/>
    <mergeCell ref="D23:E23"/>
    <mergeCell ref="F23:H23"/>
    <mergeCell ref="I23:K23"/>
    <mergeCell ref="L23:N23"/>
    <mergeCell ref="O23:R23"/>
    <mergeCell ref="S23:U23"/>
    <mergeCell ref="V23:X23"/>
    <mergeCell ref="Y23:AA23"/>
    <mergeCell ref="C20:N20"/>
    <mergeCell ref="C21:N21"/>
    <mergeCell ref="AD10:AD11"/>
    <mergeCell ref="AE10:AE11"/>
    <mergeCell ref="AF10:AF11"/>
    <mergeCell ref="AG10:AG11"/>
    <mergeCell ref="B10:C10"/>
    <mergeCell ref="I10:J10"/>
    <mergeCell ref="K10:L10"/>
    <mergeCell ref="U10:U11"/>
    <mergeCell ref="B8:J8"/>
    <mergeCell ref="K8:Q8"/>
    <mergeCell ref="R8:AB8"/>
    <mergeCell ref="B9:J9"/>
    <mergeCell ref="K9:Q9"/>
    <mergeCell ref="R9:AB9"/>
    <mergeCell ref="B7:J7"/>
    <mergeCell ref="K7:Q7"/>
    <mergeCell ref="R7:X7"/>
    <mergeCell ref="Y7:AB7"/>
    <mergeCell ref="Y6:AB6"/>
    <mergeCell ref="B6:J6"/>
    <mergeCell ref="K6:Q6"/>
    <mergeCell ref="R6:X6"/>
    <mergeCell ref="B2:AB2"/>
    <mergeCell ref="B4:J4"/>
    <mergeCell ref="K4:Q4"/>
    <mergeCell ref="U4:X4"/>
    <mergeCell ref="Y4:AB4"/>
    <mergeCell ref="Y5:AB5"/>
    <mergeCell ref="B5:J5"/>
    <mergeCell ref="K5:Q5"/>
    <mergeCell ref="R5:T5"/>
    <mergeCell ref="U5:X5"/>
  </mergeCells>
  <phoneticPr fontId="9" type="noConversion"/>
  <conditionalFormatting sqref="AG12:AG18">
    <cfRule type="cellIs" dxfId="11" priority="1" stopIfTrue="1" operator="greaterThan">
      <formula>6</formula>
    </cfRule>
  </conditionalFormatting>
  <conditionalFormatting sqref="AE12:AF18 AE20 AH12:AI18">
    <cfRule type="cellIs" dxfId="10" priority="2" stopIfTrue="1" operator="greaterThan">
      <formula>0</formula>
    </cfRule>
  </conditionalFormatting>
  <conditionalFormatting sqref="U19 H12:M18 P12:P18">
    <cfRule type="cellIs" dxfId="9" priority="3" stopIfTrue="1" operator="equal">
      <formula>0</formula>
    </cfRule>
  </conditionalFormatting>
  <printOptions horizontalCentered="1" verticalCentered="1"/>
  <pageMargins left="0.25" right="0.25" top="0.25" bottom="0.25" header="0.5" footer="0.5"/>
  <pageSetup scale="85" firstPageNumber="0" orientation="landscape" horizontalDpi="300" verticalDpi="300"/>
  <headerFooter alignWithMargins="0"/>
  <colBreaks count="1" manualBreakCount="1">
    <brk id="2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52"/>
    <pageSetUpPr fitToPage="1"/>
  </sheetPr>
  <dimension ref="B1:AJ129"/>
  <sheetViews>
    <sheetView zoomScaleSheetLayoutView="100" workbookViewId="0">
      <selection activeCell="C20" sqref="C20:N20"/>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SSN!B15</f>
        <v>Day-Player 3</v>
      </c>
      <c r="C7" s="297"/>
      <c r="D7" s="297"/>
      <c r="E7" s="297"/>
      <c r="F7" s="297"/>
      <c r="G7" s="297"/>
      <c r="H7" s="297"/>
      <c r="I7" s="297"/>
      <c r="J7" s="297"/>
      <c r="K7" s="307" t="str">
        <f>SSN!D15</f>
        <v>XXX-XX-</v>
      </c>
      <c r="L7" s="307"/>
      <c r="M7" s="307"/>
      <c r="N7" s="307"/>
      <c r="O7" s="307"/>
      <c r="P7" s="307"/>
      <c r="Q7" s="307"/>
      <c r="R7" s="297" t="str">
        <f>SSN!C15</f>
        <v>Add'l 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Sunday!$E$18</f>
        <v>0</v>
      </c>
      <c r="I12" s="139" t="str">
        <f>Sunday!$F$18</f>
        <v/>
      </c>
      <c r="J12" s="139" t="str">
        <f>Sunday!$G$18</f>
        <v/>
      </c>
      <c r="K12" s="140"/>
      <c r="L12" s="140"/>
      <c r="M12" s="139">
        <f>Sunday!$H$18</f>
        <v>0</v>
      </c>
      <c r="N12" s="142"/>
      <c r="O12" s="143" t="str">
        <f>IF(Sunday!L$18="","",Sunday!L$18)</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Monday!$E$18</f>
        <v>0</v>
      </c>
      <c r="I13" s="139" t="str">
        <f>Monday!$F$18</f>
        <v/>
      </c>
      <c r="J13" s="139" t="str">
        <f>Monday!$G$18</f>
        <v/>
      </c>
      <c r="K13" s="140"/>
      <c r="L13" s="140"/>
      <c r="M13" s="215">
        <f>Monday!$H$18</f>
        <v>0</v>
      </c>
      <c r="N13" s="160"/>
      <c r="O13" s="161" t="str">
        <f>IF(Monday!L$18="","",Monday!L$18)</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Tuesday!$E$18</f>
        <v>0</v>
      </c>
      <c r="I14" s="139" t="str">
        <f>Tuesday!$F$18</f>
        <v/>
      </c>
      <c r="J14" s="139" t="str">
        <f>Tuesday!$G$18</f>
        <v/>
      </c>
      <c r="K14" s="140"/>
      <c r="L14" s="140"/>
      <c r="M14" s="215">
        <f>Tuesday!$H$18</f>
        <v>0</v>
      </c>
      <c r="N14" s="160"/>
      <c r="O14" s="161" t="str">
        <f>IF(Tuesday!L$18="","",Tuesday!L$18)</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Wednesday!$E$18</f>
        <v>0</v>
      </c>
      <c r="I15" s="139" t="str">
        <f>Wednesday!$F$18</f>
        <v/>
      </c>
      <c r="J15" s="139" t="str">
        <f>Wednesday!$G$18</f>
        <v/>
      </c>
      <c r="K15" s="140"/>
      <c r="L15" s="140"/>
      <c r="M15" s="139">
        <f>Wednesday!$H$18</f>
        <v>0</v>
      </c>
      <c r="N15" s="214"/>
      <c r="O15" s="169" t="str">
        <f>IF(Wednesday!L$18="","",Wednesday!L$18)</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Thursday!$E$18</f>
        <v>0</v>
      </c>
      <c r="I16" s="139" t="str">
        <f>Thursday!$F$18</f>
        <v/>
      </c>
      <c r="J16" s="139" t="str">
        <f>Thursday!$G$18</f>
        <v/>
      </c>
      <c r="K16" s="140"/>
      <c r="L16" s="140"/>
      <c r="M16" s="139">
        <f>Thursday!$H$18</f>
        <v>0</v>
      </c>
      <c r="N16" s="173"/>
      <c r="O16" s="174" t="str">
        <f>IF(Thursday!L$18="","",Thursday!L$18)</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Friday!$E$18</f>
        <v>0</v>
      </c>
      <c r="I17" s="139" t="str">
        <f>Friday!$F$18</f>
        <v/>
      </c>
      <c r="J17" s="139" t="str">
        <f>Friday!$G$18</f>
        <v/>
      </c>
      <c r="K17" s="140"/>
      <c r="L17" s="140"/>
      <c r="M17" s="139">
        <f>Friday!$H$18</f>
        <v>0</v>
      </c>
      <c r="N17" s="173"/>
      <c r="O17" s="174" t="str">
        <f>IF(Friday!L$18="","",Friday!L$18)</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Sunday!$E$18</f>
        <v>0</v>
      </c>
      <c r="I18" s="139" t="str">
        <f>Sunday!$F$18</f>
        <v/>
      </c>
      <c r="J18" s="139" t="str">
        <f>Sunday!$G$18</f>
        <v/>
      </c>
      <c r="K18" s="140"/>
      <c r="L18" s="140"/>
      <c r="M18" s="139">
        <f>Sunday!$H$18</f>
        <v>0</v>
      </c>
      <c r="N18" s="173"/>
      <c r="O18" s="174" t="str">
        <f>IF(Saturday!L$18="","",Saturday!L$18)</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01" t="s">
        <v>78</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C20:N20"/>
    <mergeCell ref="C21:N21"/>
    <mergeCell ref="B2:AB2"/>
    <mergeCell ref="B4:J4"/>
    <mergeCell ref="K4:Q4"/>
    <mergeCell ref="U4:X4"/>
    <mergeCell ref="Y4:AB4"/>
    <mergeCell ref="Y5:AB5"/>
    <mergeCell ref="B6:J6"/>
    <mergeCell ref="K6:Q6"/>
    <mergeCell ref="R6:X6"/>
    <mergeCell ref="Y6:AB6"/>
    <mergeCell ref="B5:J5"/>
    <mergeCell ref="K5:Q5"/>
    <mergeCell ref="R5:T5"/>
    <mergeCell ref="U5:X5"/>
    <mergeCell ref="B7:J7"/>
    <mergeCell ref="K7:Q7"/>
    <mergeCell ref="R7:X7"/>
    <mergeCell ref="Y7:AB7"/>
    <mergeCell ref="B8:J8"/>
    <mergeCell ref="K8:Q8"/>
    <mergeCell ref="R8:AB8"/>
    <mergeCell ref="AI10:AI11"/>
    <mergeCell ref="B9:J9"/>
    <mergeCell ref="K9:Q9"/>
    <mergeCell ref="R9:AB9"/>
    <mergeCell ref="B10:C10"/>
    <mergeCell ref="I10:J10"/>
    <mergeCell ref="K10:L10"/>
    <mergeCell ref="U10:U11"/>
    <mergeCell ref="AD10:AD11"/>
    <mergeCell ref="AE10:AE11"/>
    <mergeCell ref="AF10:AF11"/>
    <mergeCell ref="AG10:AG11"/>
    <mergeCell ref="AH10:AH11"/>
    <mergeCell ref="S23:U23"/>
    <mergeCell ref="V23:X23"/>
    <mergeCell ref="Y23:AA23"/>
    <mergeCell ref="B24:C24"/>
    <mergeCell ref="D24:E24"/>
    <mergeCell ref="F24:H24"/>
    <mergeCell ref="I24:K24"/>
    <mergeCell ref="L24:N24"/>
    <mergeCell ref="O24:R24"/>
    <mergeCell ref="S24:U24"/>
    <mergeCell ref="B23:C23"/>
    <mergeCell ref="D23:E23"/>
    <mergeCell ref="F23:H23"/>
    <mergeCell ref="I23:K23"/>
    <mergeCell ref="L23:N23"/>
    <mergeCell ref="O23:R23"/>
    <mergeCell ref="V24:X24"/>
    <mergeCell ref="Y24:AA24"/>
    <mergeCell ref="B25:C25"/>
    <mergeCell ref="D25:E25"/>
    <mergeCell ref="F25:H25"/>
    <mergeCell ref="I25:K25"/>
    <mergeCell ref="L25:N25"/>
    <mergeCell ref="O25:R25"/>
    <mergeCell ref="S25:U25"/>
    <mergeCell ref="V25:X25"/>
    <mergeCell ref="Y25:AA25"/>
    <mergeCell ref="B26:C26"/>
    <mergeCell ref="D26:E26"/>
    <mergeCell ref="F26:H26"/>
    <mergeCell ref="I26:K26"/>
    <mergeCell ref="L26:N26"/>
    <mergeCell ref="O26:R26"/>
    <mergeCell ref="S26:U26"/>
    <mergeCell ref="V26:X26"/>
    <mergeCell ref="Y26:AA26"/>
    <mergeCell ref="B27:K28"/>
    <mergeCell ref="L27:R27"/>
    <mergeCell ref="S27:U27"/>
    <mergeCell ref="V27:X27"/>
    <mergeCell ref="Y27:AA27"/>
    <mergeCell ref="L28:R28"/>
    <mergeCell ref="S28:U28"/>
    <mergeCell ref="V28:X28"/>
    <mergeCell ref="Y28:AA28"/>
    <mergeCell ref="Y29:AA29"/>
    <mergeCell ref="S30:U30"/>
    <mergeCell ref="V30:X30"/>
    <mergeCell ref="O29:R29"/>
    <mergeCell ref="O30:R30"/>
    <mergeCell ref="Y30:AA30"/>
    <mergeCell ref="S29:U29"/>
    <mergeCell ref="V29:X29"/>
    <mergeCell ref="B30:C30"/>
    <mergeCell ref="D30:E30"/>
    <mergeCell ref="B29:C29"/>
    <mergeCell ref="L30:N30"/>
    <mergeCell ref="D29:E29"/>
    <mergeCell ref="F29:H29"/>
    <mergeCell ref="I29:K29"/>
    <mergeCell ref="F30:H30"/>
    <mergeCell ref="I30:K30"/>
    <mergeCell ref="L29:N29"/>
  </mergeCells>
  <phoneticPr fontId="9" type="noConversion"/>
  <conditionalFormatting sqref="AG12:AG18">
    <cfRule type="cellIs" dxfId="8" priority="1" stopIfTrue="1" operator="greaterThan">
      <formula>6</formula>
    </cfRule>
  </conditionalFormatting>
  <conditionalFormatting sqref="AE12:AF18 AE20 AH12:AI18">
    <cfRule type="cellIs" dxfId="7" priority="2" stopIfTrue="1" operator="greaterThan">
      <formula>0</formula>
    </cfRule>
  </conditionalFormatting>
  <conditionalFormatting sqref="U19 H12:M18 P12:P18">
    <cfRule type="cellIs" dxfId="6" priority="3" stopIfTrue="1" operator="equal">
      <formula>0</formula>
    </cfRule>
  </conditionalFormatting>
  <printOptions horizontalCentered="1" verticalCentered="1"/>
  <pageMargins left="0.25" right="0.25" top="0.25" bottom="0.25" header="0.5" footer="0.5"/>
  <pageSetup scale="84" firstPageNumber="0" orientation="landscape" horizontalDpi="300" verticalDpi="300"/>
  <headerFooter alignWithMargins="0"/>
  <colBreaks count="1" manualBreakCount="1">
    <brk id="2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B1:Y32"/>
  <sheetViews>
    <sheetView zoomScaleNormal="75" workbookViewId="0">
      <selection activeCell="C5" sqref="C5"/>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1640625" customWidth="1"/>
    <col min="13" max="13" width="22.5" customWidth="1"/>
    <col min="14" max="14" width="3.5" customWidth="1"/>
    <col min="15" max="15" width="4.1640625" customWidth="1"/>
  </cols>
  <sheetData>
    <row r="1" spans="2:25" ht="4.5" customHeight="1" thickBot="1" x14ac:dyDescent="0.2"/>
    <row r="2" spans="2:25" ht="25.5" customHeight="1" thickBot="1" x14ac:dyDescent="0.2">
      <c r="B2" s="238" t="s">
        <v>29</v>
      </c>
      <c r="C2" s="239"/>
      <c r="D2" s="239"/>
      <c r="E2" s="239"/>
      <c r="F2" s="239"/>
      <c r="G2" s="239"/>
      <c r="H2" s="239"/>
      <c r="I2" s="239"/>
      <c r="J2" s="239"/>
      <c r="K2" s="239"/>
      <c r="L2" s="239"/>
      <c r="M2" s="240"/>
    </row>
    <row r="3" spans="2:25" ht="10.5" customHeight="1" x14ac:dyDescent="0.15"/>
    <row r="4" spans="2:25" ht="39" customHeight="1" thickBot="1" x14ac:dyDescent="0.2">
      <c r="B4" s="111" t="s">
        <v>114</v>
      </c>
      <c r="C4" s="113" t="s">
        <v>157</v>
      </c>
      <c r="D4" s="241" t="s">
        <v>10</v>
      </c>
      <c r="E4" s="242"/>
      <c r="F4" s="243"/>
      <c r="G4" s="23" t="s">
        <v>31</v>
      </c>
      <c r="H4" s="244">
        <v>44115</v>
      </c>
      <c r="I4" s="245"/>
      <c r="J4" s="61" t="s">
        <v>109</v>
      </c>
      <c r="K4" s="12" t="s">
        <v>110</v>
      </c>
      <c r="L4" s="22" t="s">
        <v>11</v>
      </c>
      <c r="M4" s="110" t="s">
        <v>82</v>
      </c>
    </row>
    <row r="5" spans="2:25" ht="10.5" customHeight="1" x14ac:dyDescent="0.15">
      <c r="B5" s="1"/>
      <c r="C5" s="1"/>
      <c r="D5" s="1"/>
      <c r="E5" s="1"/>
      <c r="F5" s="1"/>
      <c r="G5" s="1"/>
      <c r="H5" s="1"/>
      <c r="I5" s="1"/>
      <c r="J5" s="1"/>
      <c r="K5" s="1"/>
      <c r="L5" s="1"/>
      <c r="M5" s="1"/>
      <c r="P5" s="270" t="s">
        <v>116</v>
      </c>
      <c r="Q5" s="271"/>
      <c r="R5" s="271"/>
      <c r="S5" s="271"/>
      <c r="T5" s="271"/>
      <c r="U5" s="271"/>
      <c r="V5" s="271"/>
      <c r="W5" s="271"/>
      <c r="X5" s="272"/>
    </row>
    <row r="6" spans="2:25"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c r="P6" s="273"/>
      <c r="Q6" s="274"/>
      <c r="R6" s="274"/>
      <c r="S6" s="274"/>
      <c r="T6" s="274"/>
      <c r="U6" s="274"/>
      <c r="V6" s="274"/>
      <c r="W6" s="274"/>
      <c r="X6" s="275"/>
    </row>
    <row r="7" spans="2:25" ht="12.75" customHeight="1" x14ac:dyDescent="0.15">
      <c r="B7" s="251"/>
      <c r="C7" s="251"/>
      <c r="D7" s="18" t="s">
        <v>9</v>
      </c>
      <c r="E7" s="251"/>
      <c r="F7" s="3" t="s">
        <v>21</v>
      </c>
      <c r="G7" s="3" t="s">
        <v>22</v>
      </c>
      <c r="H7" s="251"/>
      <c r="I7" s="251"/>
      <c r="J7" s="251"/>
      <c r="K7" s="254"/>
      <c r="L7" s="254"/>
      <c r="M7" s="247"/>
      <c r="P7" s="273"/>
      <c r="Q7" s="274"/>
      <c r="R7" s="274"/>
      <c r="S7" s="274"/>
      <c r="T7" s="274"/>
      <c r="U7" s="274"/>
      <c r="V7" s="274"/>
      <c r="W7" s="274"/>
      <c r="X7" s="275"/>
    </row>
    <row r="8" spans="2:25" ht="25" customHeight="1" thickBot="1" x14ac:dyDescent="0.2">
      <c r="B8" s="65" t="str">
        <f>IF(SSN!B5="","",SSN!B5)</f>
        <v>Name #1</v>
      </c>
      <c r="C8" s="66" t="str">
        <f>IF(SSN!C5="","",SSN!C5)</f>
        <v>1st AD (Odd)</v>
      </c>
      <c r="D8" s="105" t="str">
        <f>IF(SSN!D5="","",SSN!D5)</f>
        <v>XXX-XX-</v>
      </c>
      <c r="E8" s="109"/>
      <c r="F8" s="14"/>
      <c r="G8" s="14"/>
      <c r="H8" s="14" t="str">
        <f>IF(E8="PREP", "PREP", IF(C23="","",C23+(K23/10)))</f>
        <v/>
      </c>
      <c r="I8" s="15"/>
      <c r="J8" s="14" t="str">
        <f>IF(E8="PREP", "PREP", IF(H8="","",(H8-E8)-(G8-F8)))</f>
        <v/>
      </c>
      <c r="K8" s="13" t="str">
        <f>IF(OR(E8="", H8=""), "", IF(AND(E8 &lt;= 9, H8 &gt; 19.5), "YES", ""))</f>
        <v/>
      </c>
      <c r="L8" s="17"/>
      <c r="M8" s="30"/>
      <c r="P8" s="227"/>
      <c r="Q8" s="228"/>
      <c r="R8" s="228"/>
      <c r="S8" s="228"/>
      <c r="T8" s="228"/>
      <c r="U8" s="228"/>
      <c r="V8" s="228"/>
      <c r="W8" s="228"/>
      <c r="X8" s="229"/>
    </row>
    <row r="9" spans="2:25" ht="25.5" customHeight="1" x14ac:dyDescent="0.15">
      <c r="B9" s="65" t="str">
        <f>IF(SSN!B6="","",SSN!B6)</f>
        <v>Name #2</v>
      </c>
      <c r="C9" s="66" t="str">
        <f>IF(SSN!C6="","",SSN!C6)</f>
        <v>1st AD (Even)</v>
      </c>
      <c r="D9" s="105" t="str">
        <f>IF(SSN!D6="","",SSN!D6)</f>
        <v>XXX-XX-</v>
      </c>
      <c r="E9" s="109" t="s">
        <v>79</v>
      </c>
      <c r="F9" s="6"/>
      <c r="G9" s="6"/>
      <c r="H9" s="6" t="str">
        <f>IF(E9="PREP", "PREP", IF(C23="","",C23+(K23/10)))</f>
        <v>PREP</v>
      </c>
      <c r="I9" s="6"/>
      <c r="J9" s="14" t="str">
        <f>IF(E9="PREP", "PREP", IF(H9="","",(H9-E9)-(G9-F9)))</f>
        <v>PREP</v>
      </c>
      <c r="K9" s="13" t="str">
        <f>IF(OR(E9="", H9=""), "", IF(AND(E9 &lt;= 9, H9 &gt; 19.5), "YES", ""))</f>
        <v/>
      </c>
      <c r="L9" s="17"/>
      <c r="M9" s="30"/>
    </row>
    <row r="10" spans="2:25" ht="25.5" customHeight="1" x14ac:dyDescent="0.15">
      <c r="B10" s="65" t="str">
        <f>IF(SSN!B7="","",SSN!B7)</f>
        <v>Name #3</v>
      </c>
      <c r="C10" s="66" t="str">
        <f>IF(SSN!C7="","",SSN!C7)</f>
        <v>2nd AD</v>
      </c>
      <c r="D10" s="105" t="str">
        <f>IF(SSN!D7="","",SSN!D7)</f>
        <v>XXX-XX-</v>
      </c>
      <c r="E10" s="99"/>
      <c r="F10" s="6"/>
      <c r="G10" s="6"/>
      <c r="H10" s="6" t="str">
        <f>IF(F23="Y", IF(C23="","",C23+(K23/10)+1), IF(C23="","",C23+(K23/10)+0.5))</f>
        <v/>
      </c>
      <c r="I10" s="6"/>
      <c r="J10" s="14" t="str">
        <f>IF(H10="","",(H10-E10)-(G10-F10))</f>
        <v/>
      </c>
      <c r="K10" s="13" t="str">
        <f>IF(OR(E10="", H10=""), "", IF(AND(E10 &lt;= 9, H10 &gt; 19.5), "YES", ""))</f>
        <v/>
      </c>
      <c r="L10" s="17"/>
      <c r="M10" s="30"/>
      <c r="O10" s="59"/>
      <c r="P10" s="269" t="s">
        <v>112</v>
      </c>
      <c r="Q10" s="269"/>
      <c r="R10" s="269"/>
      <c r="S10" s="269"/>
      <c r="T10" s="269"/>
      <c r="U10" s="269"/>
      <c r="V10" s="269"/>
      <c r="W10" s="269"/>
      <c r="X10" s="269"/>
    </row>
    <row r="11" spans="2:25" ht="25.5" customHeight="1" x14ac:dyDescent="0.15">
      <c r="B11" s="65" t="str">
        <f>IF(SSN!B8="","",SSN!B8)</f>
        <v>Name #4</v>
      </c>
      <c r="C11" s="66" t="str">
        <f>IF(SSN!C8="","",SSN!C8)</f>
        <v>2nd 2nd AD</v>
      </c>
      <c r="D11" s="105" t="str">
        <f>IF(SSN!D8="","",SSN!D8)</f>
        <v>XXX-XX-</v>
      </c>
      <c r="E11" s="99"/>
      <c r="F11" s="6"/>
      <c r="G11" s="14"/>
      <c r="H11" s="14" t="str">
        <f>IF(F23="Y", IF(C23="","",C23+(K23/10)+1), IF(C23="","",C23+(K23/10)+0.5))</f>
        <v/>
      </c>
      <c r="I11" s="14"/>
      <c r="J11" s="14" t="str">
        <f>IF(H11="","",(H11-E11)-(G11-F11))</f>
        <v/>
      </c>
      <c r="K11" s="13" t="str">
        <f>IF(OR(E11="", H11=""), "", IF(AND(E11 &lt;= 9, H11 &gt; 19.5), "YES", ""))</f>
        <v/>
      </c>
      <c r="L11" s="17"/>
      <c r="M11" s="30"/>
      <c r="O11" s="60"/>
      <c r="P11" s="269" t="s">
        <v>95</v>
      </c>
      <c r="Q11" s="269"/>
      <c r="R11" s="269"/>
      <c r="S11" s="269"/>
      <c r="T11" s="269"/>
      <c r="U11" s="269"/>
      <c r="V11" s="269"/>
      <c r="W11" s="269"/>
      <c r="X11" s="269"/>
    </row>
    <row r="12" spans="2:25" ht="25.5" customHeight="1" x14ac:dyDescent="0.15">
      <c r="B12" s="65" t="str">
        <f>IF(SSN!B9="","",SSN!B9)</f>
        <v>Name #5</v>
      </c>
      <c r="C12" s="66" t="str">
        <f>IF(SSN!C9="","",SSN!C9)</f>
        <v>2nd 2nd AD</v>
      </c>
      <c r="D12" s="105" t="str">
        <f>IF(SSN!D9="","",SSN!D9)</f>
        <v>XXX-XX-</v>
      </c>
      <c r="E12" s="99"/>
      <c r="F12" s="99"/>
      <c r="G12" s="99" t="str">
        <f>IF(F12="","",F12+0.5)</f>
        <v/>
      </c>
      <c r="H12" s="99"/>
      <c r="I12" s="6"/>
      <c r="J12" s="14" t="str">
        <f>IF(H12="","",(H12-E12)-(G12-F12))</f>
        <v/>
      </c>
      <c r="K12" s="13"/>
      <c r="L12" s="17"/>
      <c r="M12" s="30"/>
      <c r="O12" s="62"/>
      <c r="P12" s="269" t="s">
        <v>115</v>
      </c>
      <c r="Q12" s="269"/>
      <c r="R12" s="269"/>
      <c r="S12" s="269"/>
      <c r="T12" s="269"/>
      <c r="U12" s="269"/>
      <c r="V12" s="269"/>
      <c r="W12" s="269"/>
      <c r="X12" s="269"/>
      <c r="Y12" s="58"/>
    </row>
    <row r="13" spans="2:25" ht="25.5" customHeight="1" x14ac:dyDescent="0.15">
      <c r="B13" s="65" t="str">
        <f>IF(SSN!B10="","",SSN!B10)</f>
        <v>Name #6</v>
      </c>
      <c r="C13" s="66" t="str">
        <f>IF(SSN!C10="","",SSN!C10)</f>
        <v>Set PA</v>
      </c>
      <c r="D13" s="105" t="str">
        <f>IF(SSN!D10="","",SSN!D10)</f>
        <v>XXX-XX-</v>
      </c>
      <c r="E13" s="99"/>
      <c r="F13" s="99">
        <f>IF(F$12="",,F$12)</f>
        <v>0</v>
      </c>
      <c r="G13" s="99">
        <f>IF(G$12="",,G$12)</f>
        <v>0</v>
      </c>
      <c r="H13" s="99"/>
      <c r="I13" s="6"/>
      <c r="J13" s="14" t="str">
        <f>IF(H13="","",(H13-E13)-(G13-F13))</f>
        <v/>
      </c>
      <c r="K13" s="13"/>
      <c r="L13" s="17"/>
      <c r="M13" s="30"/>
      <c r="O13" s="63"/>
      <c r="P13" s="269" t="s">
        <v>90</v>
      </c>
      <c r="Q13" s="269"/>
      <c r="R13" s="269"/>
      <c r="S13" s="269"/>
      <c r="T13" s="269"/>
      <c r="U13" s="269"/>
      <c r="V13" s="269"/>
      <c r="W13" s="269"/>
      <c r="X13" s="269"/>
      <c r="Y13" s="58"/>
    </row>
    <row r="14" spans="2:25" s="11" customFormat="1" ht="25.5" customHeight="1" x14ac:dyDescent="0.15">
      <c r="B14" s="65" t="str">
        <f>IF(SSN!B11="","",SSN!B11)</f>
        <v>Name #7</v>
      </c>
      <c r="C14" s="66" t="str">
        <f>IF(SSN!C11="","",SSN!C11)</f>
        <v>Set PA</v>
      </c>
      <c r="D14" s="105" t="str">
        <f>IF(SSN!D11="","",SSN!D11)</f>
        <v>XXX-XX-</v>
      </c>
      <c r="E14" s="99"/>
      <c r="F14" s="99">
        <f>IF(F$12="",,F$12)</f>
        <v>0</v>
      </c>
      <c r="G14" s="99">
        <f>IF(G$12="",,G$12)</f>
        <v>0</v>
      </c>
      <c r="H14" s="99"/>
      <c r="I14" s="6"/>
      <c r="J14" s="14" t="str">
        <f>IF(H14="","",(H14-E14)-(G14-F14))</f>
        <v/>
      </c>
      <c r="K14" s="13"/>
      <c r="L14" s="17"/>
      <c r="M14" s="30"/>
      <c r="O14" s="64"/>
      <c r="P14" s="269" t="s">
        <v>91</v>
      </c>
      <c r="Q14" s="269"/>
      <c r="R14" s="269"/>
      <c r="S14" s="269"/>
      <c r="T14" s="269"/>
      <c r="U14" s="269"/>
      <c r="V14" s="269"/>
      <c r="W14" s="269"/>
      <c r="X14" s="269"/>
      <c r="Y14" s="58"/>
    </row>
    <row r="15" spans="2:25" ht="8.25" customHeight="1" x14ac:dyDescent="0.15">
      <c r="B15" s="7"/>
      <c r="C15" s="16"/>
      <c r="D15" s="16"/>
      <c r="E15" s="8"/>
      <c r="F15" s="8"/>
      <c r="G15" s="8"/>
      <c r="H15" s="8"/>
      <c r="I15" s="9"/>
      <c r="J15" s="8"/>
      <c r="K15" s="36"/>
      <c r="L15" s="35"/>
      <c r="M15" s="31"/>
      <c r="O15" s="1"/>
      <c r="P15" s="217"/>
      <c r="Q15" s="217"/>
      <c r="R15" s="217"/>
      <c r="S15" s="217"/>
      <c r="T15" s="217"/>
      <c r="U15" s="217"/>
      <c r="V15" s="217"/>
      <c r="W15" s="217"/>
      <c r="X15" s="217"/>
    </row>
    <row r="16" spans="2:25" ht="25.5" customHeight="1" x14ac:dyDescent="0.15">
      <c r="B16" s="65" t="str">
        <f>IF(SSN!K13="","",SSN!B13)</f>
        <v/>
      </c>
      <c r="C16" s="66" t="str">
        <f>IF(SSN!K13="","",SSN!C13)</f>
        <v/>
      </c>
      <c r="D16" s="66" t="str">
        <f>IF(SSN!K13="","", "X")</f>
        <v/>
      </c>
      <c r="E16" s="100"/>
      <c r="F16" s="99" t="str">
        <f>IF(D16="","",F12)</f>
        <v/>
      </c>
      <c r="G16" s="99" t="str">
        <f>IF(D16="","",G12)</f>
        <v/>
      </c>
      <c r="H16" s="99"/>
      <c r="I16" s="6"/>
      <c r="J16" s="14" t="str">
        <f>IF(H16="","",(H16-E16)-(G16-F16))</f>
        <v/>
      </c>
      <c r="K16" s="13"/>
      <c r="L16" s="17"/>
      <c r="M16" s="30"/>
      <c r="O16" s="57"/>
      <c r="P16" s="232" t="s">
        <v>88</v>
      </c>
      <c r="Q16" s="235"/>
      <c r="R16" s="235"/>
      <c r="S16" s="235"/>
      <c r="T16" s="235"/>
      <c r="U16" s="235"/>
      <c r="V16" s="235"/>
      <c r="W16" s="235"/>
      <c r="X16" s="235"/>
      <c r="Y16" s="41"/>
    </row>
    <row r="17" spans="2:25" ht="25.5" customHeight="1" x14ac:dyDescent="0.15">
      <c r="B17" s="65" t="str">
        <f>IF(SSN!K14="","",SSN!B14)</f>
        <v/>
      </c>
      <c r="C17" s="66" t="str">
        <f>IF(SSN!K14="","",SSN!C14)</f>
        <v/>
      </c>
      <c r="D17" s="66" t="str">
        <f>IF(SSN!K14="","", "X")</f>
        <v/>
      </c>
      <c r="E17" s="100"/>
      <c r="F17" s="99" t="str">
        <f>IF(D17="","",F12)</f>
        <v/>
      </c>
      <c r="G17" s="99" t="str">
        <f>IF(D17="","",G12)</f>
        <v/>
      </c>
      <c r="H17" s="99"/>
      <c r="I17" s="6"/>
      <c r="J17" s="14" t="str">
        <f>IF(H17="","",(H17-E17)-(G17-F17))</f>
        <v/>
      </c>
      <c r="K17" s="13"/>
      <c r="L17" s="17"/>
      <c r="M17" s="30"/>
      <c r="P17" s="235"/>
      <c r="Q17" s="235"/>
      <c r="R17" s="235"/>
      <c r="S17" s="235"/>
      <c r="T17" s="235"/>
      <c r="U17" s="235"/>
      <c r="V17" s="235"/>
      <c r="W17" s="235"/>
      <c r="X17" s="235"/>
      <c r="Y17" s="41"/>
    </row>
    <row r="18" spans="2:25" ht="25.5" customHeight="1" x14ac:dyDescent="0.15">
      <c r="B18" s="65" t="str">
        <f>IF(SSN!K15="","",SSN!B15)</f>
        <v/>
      </c>
      <c r="C18" s="66" t="str">
        <f>IF(SSN!K15="","",SSN!C15)</f>
        <v/>
      </c>
      <c r="D18" s="66" t="str">
        <f>IF(SSN!K15="","", "X")</f>
        <v/>
      </c>
      <c r="E18" s="100"/>
      <c r="F18" s="99" t="str">
        <f>IF(D18="","",F12)</f>
        <v/>
      </c>
      <c r="G18" s="99" t="str">
        <f>IF(D18="","",G12)</f>
        <v/>
      </c>
      <c r="H18" s="99"/>
      <c r="I18" s="6"/>
      <c r="J18" s="14" t="str">
        <f>IF(H18="","",(H18-E18)-(G18-F18))</f>
        <v/>
      </c>
      <c r="K18" s="13"/>
      <c r="L18" s="17"/>
      <c r="M18" s="30"/>
      <c r="P18" s="235"/>
      <c r="Q18" s="235"/>
      <c r="R18" s="235"/>
      <c r="S18" s="235"/>
      <c r="T18" s="235"/>
      <c r="U18" s="235"/>
      <c r="V18" s="235"/>
      <c r="W18" s="235"/>
      <c r="X18" s="235"/>
      <c r="Y18" s="41"/>
    </row>
    <row r="19" spans="2:25" ht="25.5" customHeight="1" x14ac:dyDescent="0.15">
      <c r="B19" s="65" t="str">
        <f>IF(SSN!K16="","",SSN!B16)</f>
        <v/>
      </c>
      <c r="C19" s="66" t="str">
        <f>IF(SSN!K16="","",SSN!C16)</f>
        <v/>
      </c>
      <c r="D19" s="66" t="str">
        <f>IF(SSN!K16="","", "X")</f>
        <v/>
      </c>
      <c r="E19" s="100"/>
      <c r="F19" s="99" t="str">
        <f>IF(D19="","",F12)</f>
        <v/>
      </c>
      <c r="G19" s="99" t="str">
        <f>IF(D19="","",G12)</f>
        <v/>
      </c>
      <c r="H19" s="99"/>
      <c r="I19" s="6"/>
      <c r="J19" s="14" t="str">
        <f>IF(H19="","",(H19-E19)-(G19-F19))</f>
        <v/>
      </c>
      <c r="K19" s="13"/>
      <c r="L19" s="17"/>
      <c r="M19" s="30"/>
      <c r="P19" s="235"/>
      <c r="Q19" s="235"/>
      <c r="R19" s="235"/>
      <c r="S19" s="235"/>
      <c r="T19" s="235"/>
      <c r="U19" s="235"/>
      <c r="V19" s="235"/>
      <c r="W19" s="235"/>
      <c r="X19" s="235"/>
    </row>
    <row r="20" spans="2:25" ht="25.5" customHeight="1" x14ac:dyDescent="0.15">
      <c r="B20" s="65" t="str">
        <f>IF(SSN!K17="","",SSN!B17)</f>
        <v/>
      </c>
      <c r="C20" s="66" t="str">
        <f>IF(SSN!K17="","",SSN!C17)</f>
        <v/>
      </c>
      <c r="D20" s="66" t="str">
        <f>IF(SSN!K17="","", "X")</f>
        <v/>
      </c>
      <c r="E20" s="100"/>
      <c r="F20" s="99" t="str">
        <f>IF(D20="","",F12)</f>
        <v/>
      </c>
      <c r="G20" s="99" t="str">
        <f>IF(D20="","",G12)</f>
        <v/>
      </c>
      <c r="H20" s="99"/>
      <c r="I20" s="6"/>
      <c r="J20" s="14" t="str">
        <f>IF(H20="","",(H20-E20)-(G20-F20))</f>
        <v/>
      </c>
      <c r="K20" s="13"/>
      <c r="L20" s="17"/>
      <c r="M20" s="30"/>
      <c r="P20" s="235"/>
      <c r="Q20" s="235"/>
      <c r="R20" s="235"/>
      <c r="S20" s="235"/>
      <c r="T20" s="235"/>
      <c r="U20" s="235"/>
      <c r="V20" s="235"/>
      <c r="W20" s="235"/>
      <c r="X20" s="235"/>
    </row>
    <row r="21" spans="2:25" ht="25.5" customHeight="1" x14ac:dyDescent="0.15">
      <c r="B21" s="4"/>
      <c r="C21" s="5"/>
      <c r="D21" s="34" t="s">
        <v>30</v>
      </c>
      <c r="E21" s="264"/>
      <c r="F21" s="264"/>
      <c r="G21" s="264"/>
      <c r="H21" s="264"/>
      <c r="I21" s="264"/>
      <c r="J21" s="264"/>
      <c r="K21" s="264"/>
      <c r="L21" s="264"/>
      <c r="M21" s="265"/>
      <c r="P21" s="235"/>
      <c r="Q21" s="235"/>
      <c r="R21" s="235"/>
      <c r="S21" s="235"/>
      <c r="T21" s="235"/>
      <c r="U21" s="235"/>
      <c r="V21" s="235"/>
      <c r="W21" s="235"/>
      <c r="X21" s="235"/>
    </row>
    <row r="22" spans="2:25" ht="25" customHeight="1" x14ac:dyDescent="0.15">
      <c r="B22" s="24" t="s">
        <v>139</v>
      </c>
      <c r="C22" s="108"/>
      <c r="D22" s="33"/>
      <c r="E22" s="255"/>
      <c r="F22" s="255"/>
      <c r="G22" s="255"/>
      <c r="H22" s="255"/>
      <c r="I22" s="255"/>
      <c r="J22" s="255"/>
      <c r="K22" s="255"/>
      <c r="L22" s="255"/>
      <c r="M22" s="256"/>
    </row>
    <row r="23" spans="2:25" ht="25" customHeight="1" x14ac:dyDescent="0.15">
      <c r="B23" s="24" t="s">
        <v>18</v>
      </c>
      <c r="C23" s="108"/>
      <c r="D23" s="257" t="s">
        <v>141</v>
      </c>
      <c r="E23" s="258"/>
      <c r="F23" s="259"/>
      <c r="G23" s="260"/>
      <c r="H23" s="248" t="s">
        <v>75</v>
      </c>
      <c r="I23" s="249"/>
      <c r="J23" s="249"/>
      <c r="K23" s="107"/>
      <c r="L23" s="24" t="s">
        <v>140</v>
      </c>
      <c r="M23" s="106"/>
      <c r="P23" s="44"/>
      <c r="Q23" s="44"/>
      <c r="R23" s="44"/>
      <c r="S23" s="44"/>
      <c r="T23" s="44"/>
      <c r="U23" s="44"/>
      <c r="V23" s="44"/>
      <c r="W23" s="44"/>
      <c r="X23" s="44"/>
    </row>
    <row r="24" spans="2:25" ht="4.5" customHeight="1" x14ac:dyDescent="0.15">
      <c r="P24" s="76"/>
      <c r="Q24" s="44"/>
      <c r="R24" s="44"/>
      <c r="S24" s="44"/>
      <c r="T24" s="44"/>
      <c r="U24" s="44"/>
      <c r="V24" s="44"/>
      <c r="W24" s="44"/>
      <c r="X24" s="44"/>
    </row>
    <row r="25" spans="2:25" ht="16" x14ac:dyDescent="0.15">
      <c r="B25" s="261"/>
      <c r="C25" s="262"/>
      <c r="D25" s="262"/>
      <c r="E25" s="262"/>
      <c r="F25" s="262"/>
      <c r="G25" s="262"/>
      <c r="H25" s="262"/>
      <c r="I25" s="262"/>
      <c r="J25" s="262"/>
      <c r="K25" s="262"/>
      <c r="L25" s="262"/>
      <c r="M25" s="263"/>
      <c r="P25" s="77"/>
      <c r="Q25" s="77"/>
      <c r="R25" s="77"/>
      <c r="S25" s="77"/>
      <c r="T25" s="77"/>
      <c r="U25" s="77"/>
      <c r="V25" s="77"/>
      <c r="W25" s="77"/>
      <c r="X25" s="77"/>
    </row>
    <row r="26" spans="2:25" x14ac:dyDescent="0.15">
      <c r="P26" s="45"/>
      <c r="Q26" s="45"/>
      <c r="R26" s="45"/>
      <c r="S26" s="45"/>
      <c r="T26" s="45"/>
      <c r="U26" s="45"/>
      <c r="V26" s="45"/>
      <c r="W26" s="45"/>
      <c r="X26" s="45"/>
    </row>
    <row r="27" spans="2:25" x14ac:dyDescent="0.15">
      <c r="P27" s="45"/>
      <c r="Q27" s="45"/>
      <c r="R27" s="45"/>
      <c r="S27" s="45"/>
      <c r="T27" s="45"/>
      <c r="U27" s="45"/>
      <c r="V27" s="45"/>
      <c r="W27" s="45"/>
      <c r="X27" s="45"/>
    </row>
    <row r="28" spans="2:25" x14ac:dyDescent="0.15">
      <c r="P28" s="45"/>
      <c r="Q28" s="45"/>
      <c r="R28" s="45"/>
      <c r="S28" s="45"/>
      <c r="T28" s="45"/>
      <c r="U28" s="45"/>
      <c r="V28" s="45"/>
      <c r="W28" s="45"/>
      <c r="X28" s="45"/>
    </row>
    <row r="29" spans="2:25" x14ac:dyDescent="0.15">
      <c r="P29" s="45"/>
      <c r="Q29" s="45"/>
      <c r="R29" s="45"/>
      <c r="S29" s="45"/>
      <c r="T29" s="45"/>
      <c r="U29" s="45"/>
      <c r="V29" s="45"/>
      <c r="W29" s="45"/>
      <c r="X29" s="45"/>
    </row>
    <row r="30" spans="2:25" x14ac:dyDescent="0.15">
      <c r="P30" s="45"/>
      <c r="Q30" s="45"/>
      <c r="R30" s="45"/>
      <c r="S30" s="45"/>
      <c r="T30" s="45"/>
      <c r="U30" s="45"/>
      <c r="V30" s="45"/>
      <c r="W30" s="45"/>
      <c r="X30" s="45"/>
    </row>
    <row r="31" spans="2:25" x14ac:dyDescent="0.15">
      <c r="P31" s="45"/>
      <c r="Q31" s="45"/>
      <c r="R31" s="45"/>
      <c r="S31" s="45"/>
      <c r="T31" s="45"/>
      <c r="U31" s="45"/>
      <c r="V31" s="45"/>
      <c r="W31" s="45"/>
      <c r="X31" s="45"/>
    </row>
    <row r="32" spans="2:25" x14ac:dyDescent="0.15">
      <c r="P32" s="45"/>
      <c r="Q32" s="45"/>
      <c r="R32" s="45"/>
      <c r="S32" s="45"/>
      <c r="T32" s="45"/>
      <c r="U32" s="45"/>
      <c r="V32" s="45"/>
      <c r="W32" s="45"/>
      <c r="X32" s="45"/>
    </row>
  </sheetData>
  <sheetProtection sheet="1" objects="1" scenarios="1"/>
  <mergeCells count="26">
    <mergeCell ref="P10:X10"/>
    <mergeCell ref="P16:X21"/>
    <mergeCell ref="P5:X8"/>
    <mergeCell ref="P11:X11"/>
    <mergeCell ref="P12:X12"/>
    <mergeCell ref="P13:X13"/>
    <mergeCell ref="P14:X14"/>
    <mergeCell ref="B25:M25"/>
    <mergeCell ref="J6:J7"/>
    <mergeCell ref="E6:E7"/>
    <mergeCell ref="E21:M21"/>
    <mergeCell ref="I6:I7"/>
    <mergeCell ref="F6:G6"/>
    <mergeCell ref="K6:K7"/>
    <mergeCell ref="B2:M2"/>
    <mergeCell ref="D4:F4"/>
    <mergeCell ref="H4:I4"/>
    <mergeCell ref="M6:M7"/>
    <mergeCell ref="H23:J23"/>
    <mergeCell ref="C6:C7"/>
    <mergeCell ref="B6:B7"/>
    <mergeCell ref="L6:L7"/>
    <mergeCell ref="E22:M22"/>
    <mergeCell ref="H6:H7"/>
    <mergeCell ref="D23:E23"/>
    <mergeCell ref="F23:G23"/>
  </mergeCells>
  <phoneticPr fontId="2" type="noConversion"/>
  <conditionalFormatting sqref="E15:J15 J16:J20 J12:J14">
    <cfRule type="cellIs" dxfId="212" priority="29" stopIfTrue="1" operator="equal">
      <formula>0</formula>
    </cfRule>
  </conditionalFormatting>
  <conditionalFormatting sqref="H12:I14 I10:I11">
    <cfRule type="cellIs" dxfId="211" priority="28" stopIfTrue="1" operator="equal">
      <formula>0</formula>
    </cfRule>
  </conditionalFormatting>
  <conditionalFormatting sqref="E16:E20">
    <cfRule type="cellIs" dxfId="210" priority="27" stopIfTrue="1" operator="equal">
      <formula>0</formula>
    </cfRule>
  </conditionalFormatting>
  <conditionalFormatting sqref="I16:I20">
    <cfRule type="cellIs" dxfId="209" priority="26" stopIfTrue="1" operator="equal">
      <formula>0</formula>
    </cfRule>
  </conditionalFormatting>
  <conditionalFormatting sqref="H16:H20">
    <cfRule type="cellIs" dxfId="208" priority="25" stopIfTrue="1" operator="equal">
      <formula>0</formula>
    </cfRule>
  </conditionalFormatting>
  <conditionalFormatting sqref="F8:G8">
    <cfRule type="cellIs" dxfId="207" priority="24" stopIfTrue="1" operator="equal">
      <formula>0</formula>
    </cfRule>
  </conditionalFormatting>
  <conditionalFormatting sqref="F9:G14">
    <cfRule type="cellIs" dxfId="206" priority="23" stopIfTrue="1" operator="equal">
      <formula>0</formula>
    </cfRule>
  </conditionalFormatting>
  <conditionalFormatting sqref="E8:E14">
    <cfRule type="cellIs" dxfId="205" priority="22" stopIfTrue="1" operator="equal">
      <formula>0</formula>
    </cfRule>
  </conditionalFormatting>
  <conditionalFormatting sqref="F16:G20">
    <cfRule type="cellIs" dxfId="204" priority="21" stopIfTrue="1" operator="equal">
      <formula>0</formula>
    </cfRule>
  </conditionalFormatting>
  <conditionalFormatting sqref="J10:J11">
    <cfRule type="containsBlanks" dxfId="203" priority="18">
      <formula>LEN(TRIM(J10))=0</formula>
    </cfRule>
    <cfRule type="cellIs" dxfId="202" priority="19" operator="greaterThan">
      <formula>19.99</formula>
    </cfRule>
    <cfRule type="cellIs" dxfId="201" priority="20" operator="between">
      <formula>15.95</formula>
      <formula>19.95</formula>
    </cfRule>
  </conditionalFormatting>
  <conditionalFormatting sqref="I8">
    <cfRule type="cellIs" dxfId="200" priority="13" stopIfTrue="1" operator="equal">
      <formula>0</formula>
    </cfRule>
  </conditionalFormatting>
  <conditionalFormatting sqref="I9">
    <cfRule type="cellIs" dxfId="199" priority="12" stopIfTrue="1" operator="equal">
      <formula>0</formula>
    </cfRule>
  </conditionalFormatting>
  <conditionalFormatting sqref="J8:J9">
    <cfRule type="containsText" dxfId="198" priority="7" operator="containsText" text="PREP">
      <formula>NOT(ISERROR(SEARCH("PREP",J8)))</formula>
    </cfRule>
    <cfRule type="containsBlanks" dxfId="197" priority="8">
      <formula>LEN(TRIM(J8))=0</formula>
    </cfRule>
    <cfRule type="cellIs" dxfId="196" priority="9" operator="greaterThan">
      <formula>19.99</formula>
    </cfRule>
    <cfRule type="cellIs" dxfId="195" priority="10" operator="between">
      <formula>15.95</formula>
      <formula>19.95</formula>
    </cfRule>
    <cfRule type="cellIs" dxfId="194" priority="11" operator="between">
      <formula>13.95</formula>
      <formula>15.95</formula>
    </cfRule>
  </conditionalFormatting>
  <conditionalFormatting sqref="M23">
    <cfRule type="cellIs" dxfId="193" priority="5" operator="greaterThan">
      <formula>0.1</formula>
    </cfRule>
  </conditionalFormatting>
  <conditionalFormatting sqref="H10:H11">
    <cfRule type="cellIs" dxfId="192" priority="4" stopIfTrue="1" operator="equal">
      <formula>0</formula>
    </cfRule>
  </conditionalFormatting>
  <conditionalFormatting sqref="H8">
    <cfRule type="cellIs" dxfId="191" priority="3" stopIfTrue="1" operator="equal">
      <formula>0</formula>
    </cfRule>
  </conditionalFormatting>
  <conditionalFormatting sqref="H9">
    <cfRule type="cellIs" dxfId="190" priority="2" stopIfTrue="1" operator="equal">
      <formula>0</formula>
    </cfRule>
  </conditionalFormatting>
  <conditionalFormatting sqref="K8:K11">
    <cfRule type="containsText" dxfId="189" priority="1" operator="containsText" text="YES">
      <formula>NOT(ISERROR(SEARCH("YES",K8)))</formula>
    </cfRule>
  </conditionalFormatting>
  <printOptions horizontalCentered="1" verticalCentered="1"/>
  <pageMargins left="0.25" right="0.25" top="0.5" bottom="0.5" header="0.25" footer="0.25"/>
  <pageSetup scale="72" orientation="landscape" horizontalDpi="1200" verticalDpi="12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52"/>
    <pageSetUpPr fitToPage="1"/>
  </sheetPr>
  <dimension ref="B1:AJ129"/>
  <sheetViews>
    <sheetView zoomScaleSheetLayoutView="100" workbookViewId="0">
      <selection activeCell="C20" sqref="C20:N20"/>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SSN!B16</f>
        <v>Day-Player 4</v>
      </c>
      <c r="C7" s="297"/>
      <c r="D7" s="297"/>
      <c r="E7" s="297"/>
      <c r="F7" s="297"/>
      <c r="G7" s="297"/>
      <c r="H7" s="297"/>
      <c r="I7" s="297"/>
      <c r="J7" s="297"/>
      <c r="K7" s="307" t="str">
        <f>SSN!D16</f>
        <v>XXX-XX-</v>
      </c>
      <c r="L7" s="307"/>
      <c r="M7" s="307"/>
      <c r="N7" s="307"/>
      <c r="O7" s="307"/>
      <c r="P7" s="307"/>
      <c r="Q7" s="307"/>
      <c r="R7" s="297" t="str">
        <f>SSN!C16</f>
        <v>Add'l 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Sunday!$E$18</f>
        <v>0</v>
      </c>
      <c r="I12" s="139" t="str">
        <f>Sunday!$F$18</f>
        <v/>
      </c>
      <c r="J12" s="139" t="str">
        <f>Sunday!$G$18</f>
        <v/>
      </c>
      <c r="K12" s="140"/>
      <c r="L12" s="140"/>
      <c r="M12" s="139">
        <f>Sunday!$H$18</f>
        <v>0</v>
      </c>
      <c r="N12" s="142"/>
      <c r="O12" s="143" t="str">
        <f>IF(Sunday!L$18="","",Sunday!L$18)</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Monday!$E$18</f>
        <v>0</v>
      </c>
      <c r="I13" s="139" t="str">
        <f>Monday!$F$18</f>
        <v/>
      </c>
      <c r="J13" s="139" t="str">
        <f>Monday!$G$18</f>
        <v/>
      </c>
      <c r="K13" s="140"/>
      <c r="L13" s="140"/>
      <c r="M13" s="215">
        <f>Monday!$H$18</f>
        <v>0</v>
      </c>
      <c r="N13" s="160"/>
      <c r="O13" s="161" t="str">
        <f>IF(Monday!L$18="","",Monday!L$18)</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Tuesday!$E$18</f>
        <v>0</v>
      </c>
      <c r="I14" s="139" t="str">
        <f>Tuesday!$F$18</f>
        <v/>
      </c>
      <c r="J14" s="139" t="str">
        <f>Tuesday!$G$18</f>
        <v/>
      </c>
      <c r="K14" s="140"/>
      <c r="L14" s="140"/>
      <c r="M14" s="215">
        <f>Tuesday!$H$18</f>
        <v>0</v>
      </c>
      <c r="N14" s="160"/>
      <c r="O14" s="161" t="str">
        <f>IF(Tuesday!L$18="","",Tuesday!L$18)</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Wednesday!$E$18</f>
        <v>0</v>
      </c>
      <c r="I15" s="139" t="str">
        <f>Wednesday!$F$18</f>
        <v/>
      </c>
      <c r="J15" s="139" t="str">
        <f>Wednesday!$G$18</f>
        <v/>
      </c>
      <c r="K15" s="140"/>
      <c r="L15" s="140"/>
      <c r="M15" s="139">
        <f>Wednesday!$H$18</f>
        <v>0</v>
      </c>
      <c r="N15" s="214"/>
      <c r="O15" s="169" t="str">
        <f>IF(Wednesday!L$18="","",Wednesday!L$18)</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Thursday!$E$18</f>
        <v>0</v>
      </c>
      <c r="I16" s="139" t="str">
        <f>Thursday!$F$18</f>
        <v/>
      </c>
      <c r="J16" s="139" t="str">
        <f>Thursday!$G$18</f>
        <v/>
      </c>
      <c r="K16" s="140"/>
      <c r="L16" s="140"/>
      <c r="M16" s="139">
        <f>Thursday!$H$18</f>
        <v>0</v>
      </c>
      <c r="N16" s="173"/>
      <c r="O16" s="174" t="str">
        <f>IF(Thursday!L$18="","",Thursday!L$18)</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Friday!$E$18</f>
        <v>0</v>
      </c>
      <c r="I17" s="139" t="str">
        <f>Friday!$F$18</f>
        <v/>
      </c>
      <c r="J17" s="139" t="str">
        <f>Friday!$G$18</f>
        <v/>
      </c>
      <c r="K17" s="140"/>
      <c r="L17" s="140"/>
      <c r="M17" s="139">
        <f>Friday!$H$18</f>
        <v>0</v>
      </c>
      <c r="N17" s="173"/>
      <c r="O17" s="174" t="str">
        <f>IF(Friday!L$18="","",Friday!L$18)</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Sunday!$E$18</f>
        <v>0</v>
      </c>
      <c r="I18" s="139" t="str">
        <f>Sunday!$F$18</f>
        <v/>
      </c>
      <c r="J18" s="139" t="str">
        <f>Sunday!$G$18</f>
        <v/>
      </c>
      <c r="K18" s="140"/>
      <c r="L18" s="140"/>
      <c r="M18" s="139">
        <f>Sunday!$H$18</f>
        <v>0</v>
      </c>
      <c r="N18" s="173"/>
      <c r="O18" s="174" t="str">
        <f>IF(Saturday!L$18="","",Saturday!L$18)</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01"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V30:X30"/>
    <mergeCell ref="Y30:AA30"/>
    <mergeCell ref="S29:U29"/>
    <mergeCell ref="V29:X29"/>
    <mergeCell ref="Y29:AA29"/>
    <mergeCell ref="O30:R30"/>
    <mergeCell ref="S30:U30"/>
    <mergeCell ref="B29:C29"/>
    <mergeCell ref="D29:E29"/>
    <mergeCell ref="F29:H29"/>
    <mergeCell ref="I29:K29"/>
    <mergeCell ref="L29:N29"/>
    <mergeCell ref="O29:R29"/>
    <mergeCell ref="B30:C30"/>
    <mergeCell ref="D30:E30"/>
    <mergeCell ref="F30:H30"/>
    <mergeCell ref="I30:K30"/>
    <mergeCell ref="L30:N30"/>
    <mergeCell ref="B27:K28"/>
    <mergeCell ref="L27:R27"/>
    <mergeCell ref="S27:U27"/>
    <mergeCell ref="V27:X27"/>
    <mergeCell ref="Y27:AA27"/>
    <mergeCell ref="L28:R28"/>
    <mergeCell ref="S28:U28"/>
    <mergeCell ref="V28:X28"/>
    <mergeCell ref="Y28:AA28"/>
    <mergeCell ref="O25:R25"/>
    <mergeCell ref="S25:U25"/>
    <mergeCell ref="V25:X25"/>
    <mergeCell ref="Y25:AA25"/>
    <mergeCell ref="B26:C26"/>
    <mergeCell ref="D26:E26"/>
    <mergeCell ref="F26:H26"/>
    <mergeCell ref="I26:K26"/>
    <mergeCell ref="L26:N26"/>
    <mergeCell ref="O26:R26"/>
    <mergeCell ref="S26:U26"/>
    <mergeCell ref="V26:X26"/>
    <mergeCell ref="Y26:AA26"/>
    <mergeCell ref="B25:C25"/>
    <mergeCell ref="D25:E25"/>
    <mergeCell ref="F25:H25"/>
    <mergeCell ref="I25:K25"/>
    <mergeCell ref="L25:N25"/>
    <mergeCell ref="O23:R23"/>
    <mergeCell ref="S23:U23"/>
    <mergeCell ref="V23:X23"/>
    <mergeCell ref="Y23:AA23"/>
    <mergeCell ref="B24:C24"/>
    <mergeCell ref="D24:E24"/>
    <mergeCell ref="F24:H24"/>
    <mergeCell ref="I24:K24"/>
    <mergeCell ref="L24:N24"/>
    <mergeCell ref="O24:R24"/>
    <mergeCell ref="S24:U24"/>
    <mergeCell ref="V24:X24"/>
    <mergeCell ref="Y24:AA24"/>
    <mergeCell ref="B23:C23"/>
    <mergeCell ref="D23:E23"/>
    <mergeCell ref="F23:H23"/>
    <mergeCell ref="I23:K23"/>
    <mergeCell ref="L23:N23"/>
    <mergeCell ref="C21:N21"/>
    <mergeCell ref="B10:C10"/>
    <mergeCell ref="I10:J10"/>
    <mergeCell ref="K10:L10"/>
    <mergeCell ref="U10:U11"/>
    <mergeCell ref="AF10:AF11"/>
    <mergeCell ref="AG10:AG11"/>
    <mergeCell ref="AH10:AH11"/>
    <mergeCell ref="AI10:AI11"/>
    <mergeCell ref="C20:N20"/>
    <mergeCell ref="AD10:AD11"/>
    <mergeCell ref="AE10:AE11"/>
    <mergeCell ref="B8:J8"/>
    <mergeCell ref="K8:Q8"/>
    <mergeCell ref="R8:AB8"/>
    <mergeCell ref="B9:J9"/>
    <mergeCell ref="K9:Q9"/>
    <mergeCell ref="R9:AB9"/>
    <mergeCell ref="B6:J6"/>
    <mergeCell ref="K6:Q6"/>
    <mergeCell ref="R6:X6"/>
    <mergeCell ref="Y6:AB6"/>
    <mergeCell ref="B7:J7"/>
    <mergeCell ref="K7:Q7"/>
    <mergeCell ref="R7:X7"/>
    <mergeCell ref="Y7:AB7"/>
    <mergeCell ref="B5:J5"/>
    <mergeCell ref="K5:Q5"/>
    <mergeCell ref="R5:T5"/>
    <mergeCell ref="U5:X5"/>
    <mergeCell ref="Y5:AB5"/>
    <mergeCell ref="B2:AB2"/>
    <mergeCell ref="B4:J4"/>
    <mergeCell ref="K4:Q4"/>
    <mergeCell ref="U4:X4"/>
    <mergeCell ref="Y4:AB4"/>
  </mergeCells>
  <phoneticPr fontId="25" type="noConversion"/>
  <conditionalFormatting sqref="AG12:AG18">
    <cfRule type="cellIs" dxfId="5" priority="1" stopIfTrue="1" operator="greaterThan">
      <formula>6</formula>
    </cfRule>
  </conditionalFormatting>
  <conditionalFormatting sqref="AE12:AF18 AE20 AH12:AI18">
    <cfRule type="cellIs" dxfId="4" priority="2" stopIfTrue="1" operator="greaterThan">
      <formula>0</formula>
    </cfRule>
  </conditionalFormatting>
  <conditionalFormatting sqref="U19 H12:M18 P12:P18">
    <cfRule type="cellIs" dxfId="3" priority="3" stopIfTrue="1" operator="equal">
      <formula>0</formula>
    </cfRule>
  </conditionalFormatting>
  <printOptions horizontalCentered="1" verticalCentered="1"/>
  <pageMargins left="0.25" right="0.25" top="0.25" bottom="0.25" header="0.5" footer="0.5"/>
  <pageSetup scale="90" firstPageNumber="0" orientation="landscape" horizontalDpi="300" verticalDpi="300"/>
  <headerFooter alignWithMargins="0"/>
  <colBreaks count="1" manualBreakCount="1">
    <brk id="2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52"/>
    <pageSetUpPr fitToPage="1"/>
  </sheetPr>
  <dimension ref="B1:AJ129"/>
  <sheetViews>
    <sheetView zoomScaleSheetLayoutView="100" workbookViewId="0">
      <selection activeCell="C20" sqref="C20:N20"/>
    </sheetView>
  </sheetViews>
  <sheetFormatPr baseColWidth="10" defaultColWidth="8.83203125" defaultRowHeight="18" customHeight="1" x14ac:dyDescent="0.15"/>
  <cols>
    <col min="1" max="1" width="2.5" style="116" customWidth="1"/>
    <col min="2" max="2" width="4.6640625" style="116" customWidth="1"/>
    <col min="3" max="3" width="8.6640625" style="117" customWidth="1"/>
    <col min="4" max="4" width="7.6640625" style="116" customWidth="1"/>
    <col min="5" max="5" width="5.5" style="116" customWidth="1"/>
    <col min="6" max="6" width="3.6640625" style="116" customWidth="1"/>
    <col min="7" max="7" width="3.5" style="116" customWidth="1"/>
    <col min="8" max="13" width="4.33203125" style="116" customWidth="1"/>
    <col min="14" max="15" width="5.6640625" style="116" customWidth="1"/>
    <col min="16" max="16" width="6.6640625" style="116" customWidth="1"/>
    <col min="17" max="17" width="0.83203125" style="116" customWidth="1"/>
    <col min="18" max="22" width="4.33203125" style="116" customWidth="1"/>
    <col min="23" max="23" width="0.83203125" style="116" customWidth="1"/>
    <col min="24" max="24" width="6.6640625" style="116" customWidth="1"/>
    <col min="25" max="25" width="5.6640625" style="116" customWidth="1"/>
    <col min="26" max="26" width="7.1640625" style="116" customWidth="1"/>
    <col min="27" max="27" width="5.5" style="116" customWidth="1"/>
    <col min="28" max="28" width="15" style="116" customWidth="1"/>
    <col min="29" max="31" width="6.6640625" style="116" customWidth="1"/>
    <col min="32" max="16384" width="8.83203125" style="116"/>
  </cols>
  <sheetData>
    <row r="1" spans="2:36" ht="13.5" customHeight="1" thickBot="1" x14ac:dyDescent="0.2"/>
    <row r="2" spans="2:36" ht="20.25" customHeight="1" x14ac:dyDescent="0.2">
      <c r="B2" s="302" t="s">
        <v>46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4"/>
    </row>
    <row r="3" spans="2:36" ht="8" customHeight="1" x14ac:dyDescent="0.15">
      <c r="B3" s="118"/>
      <c r="C3" s="119"/>
      <c r="D3" s="120"/>
      <c r="E3" s="121"/>
      <c r="F3" s="121"/>
      <c r="G3" s="121"/>
      <c r="H3" s="121"/>
      <c r="I3" s="121"/>
      <c r="J3" s="121"/>
      <c r="K3" s="121"/>
      <c r="L3" s="121"/>
      <c r="M3" s="121"/>
      <c r="N3" s="121"/>
      <c r="O3" s="121"/>
      <c r="P3" s="121"/>
      <c r="Q3" s="121"/>
      <c r="R3" s="121"/>
      <c r="S3" s="121"/>
      <c r="T3" s="121"/>
      <c r="U3" s="121"/>
      <c r="V3" s="121"/>
      <c r="W3" s="121"/>
      <c r="X3" s="121"/>
      <c r="Y3" s="121"/>
      <c r="Z3" s="121"/>
      <c r="AA3" s="121"/>
      <c r="AB3" s="122"/>
    </row>
    <row r="4" spans="2:36" s="126" customFormat="1" ht="9.75" customHeight="1" x14ac:dyDescent="0.15">
      <c r="B4" s="295" t="s">
        <v>47</v>
      </c>
      <c r="C4" s="296"/>
      <c r="D4" s="296"/>
      <c r="E4" s="296"/>
      <c r="F4" s="296"/>
      <c r="G4" s="296"/>
      <c r="H4" s="296"/>
      <c r="I4" s="296"/>
      <c r="J4" s="296"/>
      <c r="K4" s="296" t="s">
        <v>48</v>
      </c>
      <c r="L4" s="296"/>
      <c r="M4" s="296"/>
      <c r="N4" s="296"/>
      <c r="O4" s="296"/>
      <c r="P4" s="296"/>
      <c r="Q4" s="296"/>
      <c r="R4" s="123" t="s">
        <v>49</v>
      </c>
      <c r="S4" s="124"/>
      <c r="T4" s="125"/>
      <c r="U4" s="296" t="s">
        <v>50</v>
      </c>
      <c r="V4" s="296"/>
      <c r="W4" s="296"/>
      <c r="X4" s="296"/>
      <c r="Y4" s="296" t="s">
        <v>51</v>
      </c>
      <c r="Z4" s="296"/>
      <c r="AA4" s="296"/>
      <c r="AB4" s="299"/>
    </row>
    <row r="5" spans="2:36" s="126" customFormat="1" ht="18" customHeight="1" x14ac:dyDescent="0.15">
      <c r="B5" s="333" t="str">
        <f>Sunday!C4</f>
        <v>"DOAF"</v>
      </c>
      <c r="C5" s="330"/>
      <c r="D5" s="330"/>
      <c r="E5" s="330"/>
      <c r="F5" s="330"/>
      <c r="G5" s="330"/>
      <c r="H5" s="330"/>
      <c r="I5" s="330"/>
      <c r="J5" s="331"/>
      <c r="K5" s="300" t="str">
        <f>Sunday!M4</f>
        <v>1AWV05</v>
      </c>
      <c r="L5" s="300"/>
      <c r="M5" s="300"/>
      <c r="N5" s="300"/>
      <c r="O5" s="300"/>
      <c r="P5" s="300"/>
      <c r="Q5" s="300"/>
      <c r="R5" s="300"/>
      <c r="S5" s="300"/>
      <c r="T5" s="300"/>
      <c r="U5" s="300"/>
      <c r="V5" s="300"/>
      <c r="W5" s="300"/>
      <c r="X5" s="300"/>
      <c r="Y5" s="293">
        <f>Saturday!H4</f>
        <v>44121</v>
      </c>
      <c r="Z5" s="293"/>
      <c r="AA5" s="293"/>
      <c r="AB5" s="294"/>
    </row>
    <row r="6" spans="2:36" s="126" customFormat="1" ht="9.75" customHeight="1" x14ac:dyDescent="0.15">
      <c r="B6" s="295" t="s">
        <v>52</v>
      </c>
      <c r="C6" s="296"/>
      <c r="D6" s="296"/>
      <c r="E6" s="296"/>
      <c r="F6" s="296"/>
      <c r="G6" s="296"/>
      <c r="H6" s="296"/>
      <c r="I6" s="296"/>
      <c r="J6" s="296"/>
      <c r="K6" s="296" t="s">
        <v>53</v>
      </c>
      <c r="L6" s="296"/>
      <c r="M6" s="296"/>
      <c r="N6" s="296"/>
      <c r="O6" s="296"/>
      <c r="P6" s="296"/>
      <c r="Q6" s="296"/>
      <c r="R6" s="296" t="s">
        <v>54</v>
      </c>
      <c r="S6" s="296"/>
      <c r="T6" s="296"/>
      <c r="U6" s="296"/>
      <c r="V6" s="296"/>
      <c r="W6" s="296"/>
      <c r="X6" s="296"/>
      <c r="Y6" s="296" t="s">
        <v>55</v>
      </c>
      <c r="Z6" s="296"/>
      <c r="AA6" s="296"/>
      <c r="AB6" s="299"/>
    </row>
    <row r="7" spans="2:36" s="126" customFormat="1" ht="18" customHeight="1" x14ac:dyDescent="0.15">
      <c r="B7" s="306" t="str">
        <f>SSN!B17</f>
        <v>Day-Player 5</v>
      </c>
      <c r="C7" s="297"/>
      <c r="D7" s="297"/>
      <c r="E7" s="297"/>
      <c r="F7" s="297"/>
      <c r="G7" s="297"/>
      <c r="H7" s="297"/>
      <c r="I7" s="297"/>
      <c r="J7" s="297"/>
      <c r="K7" s="307" t="str">
        <f>SSN!D17</f>
        <v>XXX-XX-</v>
      </c>
      <c r="L7" s="307"/>
      <c r="M7" s="307"/>
      <c r="N7" s="307"/>
      <c r="O7" s="307"/>
      <c r="P7" s="307"/>
      <c r="Q7" s="307"/>
      <c r="R7" s="297" t="str">
        <f>SSN!C17</f>
        <v>Add'l Set PA</v>
      </c>
      <c r="S7" s="297"/>
      <c r="T7" s="297"/>
      <c r="U7" s="297"/>
      <c r="V7" s="297"/>
      <c r="W7" s="297"/>
      <c r="X7" s="297"/>
      <c r="Y7" s="297"/>
      <c r="Z7" s="297"/>
      <c r="AA7" s="297"/>
      <c r="AB7" s="298"/>
    </row>
    <row r="8" spans="2:36" s="126" customFormat="1" ht="9.75" customHeight="1" x14ac:dyDescent="0.15">
      <c r="B8" s="295" t="s">
        <v>16</v>
      </c>
      <c r="C8" s="296"/>
      <c r="D8" s="296"/>
      <c r="E8" s="296"/>
      <c r="F8" s="296"/>
      <c r="G8" s="296"/>
      <c r="H8" s="296"/>
      <c r="I8" s="296"/>
      <c r="J8" s="296"/>
      <c r="K8" s="296" t="s">
        <v>56</v>
      </c>
      <c r="L8" s="296"/>
      <c r="M8" s="296"/>
      <c r="N8" s="296"/>
      <c r="O8" s="296"/>
      <c r="P8" s="296"/>
      <c r="Q8" s="296"/>
      <c r="R8" s="296" t="s">
        <v>57</v>
      </c>
      <c r="S8" s="296"/>
      <c r="T8" s="296"/>
      <c r="U8" s="296"/>
      <c r="V8" s="296"/>
      <c r="W8" s="296"/>
      <c r="X8" s="296"/>
      <c r="Y8" s="296"/>
      <c r="Z8" s="296"/>
      <c r="AA8" s="296"/>
      <c r="AB8" s="299"/>
      <c r="AE8" s="127"/>
    </row>
    <row r="9" spans="2:36" ht="18" customHeight="1" x14ac:dyDescent="0.2">
      <c r="B9" s="308"/>
      <c r="C9" s="309"/>
      <c r="D9" s="309"/>
      <c r="E9" s="309"/>
      <c r="F9" s="309"/>
      <c r="G9" s="309"/>
      <c r="H9" s="309"/>
      <c r="I9" s="309"/>
      <c r="J9" s="309"/>
      <c r="K9" s="310"/>
      <c r="L9" s="310"/>
      <c r="M9" s="310"/>
      <c r="N9" s="310"/>
      <c r="O9" s="310"/>
      <c r="P9" s="310"/>
      <c r="Q9" s="310"/>
      <c r="R9" s="311" t="s">
        <v>58</v>
      </c>
      <c r="S9" s="311"/>
      <c r="T9" s="311"/>
      <c r="U9" s="311"/>
      <c r="V9" s="311"/>
      <c r="W9" s="311"/>
      <c r="X9" s="311"/>
      <c r="Y9" s="311"/>
      <c r="Z9" s="311"/>
      <c r="AA9" s="311"/>
      <c r="AB9" s="312"/>
      <c r="AE9" s="128"/>
    </row>
    <row r="10" spans="2:36" s="117" customFormat="1" ht="15" customHeight="1" x14ac:dyDescent="0.15">
      <c r="B10" s="314" t="s">
        <v>59</v>
      </c>
      <c r="C10" s="315"/>
      <c r="D10" s="129" t="s">
        <v>60</v>
      </c>
      <c r="E10" s="129"/>
      <c r="F10" s="129"/>
      <c r="G10" s="130"/>
      <c r="H10" s="131"/>
      <c r="I10" s="315" t="s">
        <v>61</v>
      </c>
      <c r="J10" s="315"/>
      <c r="K10" s="315" t="s">
        <v>62</v>
      </c>
      <c r="L10" s="315"/>
      <c r="M10" s="129"/>
      <c r="N10" s="129" t="s">
        <v>63</v>
      </c>
      <c r="O10" s="129" t="s">
        <v>64</v>
      </c>
      <c r="P10" s="129" t="s">
        <v>65</v>
      </c>
      <c r="Q10" s="129"/>
      <c r="R10" s="129"/>
      <c r="S10" s="129"/>
      <c r="T10" s="129"/>
      <c r="U10" s="316"/>
      <c r="V10" s="129" t="s">
        <v>27</v>
      </c>
      <c r="W10" s="129"/>
      <c r="X10" s="129"/>
      <c r="Y10" s="129"/>
      <c r="Z10" s="129"/>
      <c r="AA10" s="129"/>
      <c r="AB10" s="132"/>
      <c r="AD10" s="313"/>
      <c r="AE10" s="313"/>
      <c r="AF10" s="313"/>
      <c r="AG10" s="313"/>
      <c r="AH10" s="313"/>
      <c r="AI10" s="313"/>
      <c r="AJ10" s="119"/>
    </row>
    <row r="11" spans="2:36" s="117" customFormat="1" ht="15" customHeight="1" x14ac:dyDescent="0.15">
      <c r="B11" s="133" t="s">
        <v>66</v>
      </c>
      <c r="C11" s="129" t="s">
        <v>67</v>
      </c>
      <c r="D11" s="129" t="s">
        <v>68</v>
      </c>
      <c r="E11" s="129" t="s">
        <v>69</v>
      </c>
      <c r="F11" s="129" t="s">
        <v>70</v>
      </c>
      <c r="G11" s="134" t="s">
        <v>23</v>
      </c>
      <c r="H11" s="129" t="s">
        <v>26</v>
      </c>
      <c r="I11" s="129" t="s">
        <v>22</v>
      </c>
      <c r="J11" s="129" t="s">
        <v>21</v>
      </c>
      <c r="K11" s="129" t="s">
        <v>22</v>
      </c>
      <c r="L11" s="129" t="s">
        <v>21</v>
      </c>
      <c r="M11" s="129" t="s">
        <v>28</v>
      </c>
      <c r="N11" s="129" t="s">
        <v>50</v>
      </c>
      <c r="O11" s="129" t="s">
        <v>68</v>
      </c>
      <c r="P11" s="129" t="s">
        <v>71</v>
      </c>
      <c r="Q11" s="129"/>
      <c r="R11" s="129" t="s">
        <v>72</v>
      </c>
      <c r="S11" s="129" t="s">
        <v>73</v>
      </c>
      <c r="T11" s="129" t="s">
        <v>142</v>
      </c>
      <c r="U11" s="316"/>
      <c r="V11" s="129" t="s">
        <v>143</v>
      </c>
      <c r="W11" s="129"/>
      <c r="X11" s="129" t="s">
        <v>60</v>
      </c>
      <c r="Y11" s="129" t="s">
        <v>50</v>
      </c>
      <c r="Z11" s="129" t="s">
        <v>144</v>
      </c>
      <c r="AA11" s="129" t="s">
        <v>71</v>
      </c>
      <c r="AB11" s="132" t="s">
        <v>65</v>
      </c>
      <c r="AD11" s="313"/>
      <c r="AE11" s="313"/>
      <c r="AF11" s="313"/>
      <c r="AG11" s="313"/>
      <c r="AH11" s="313"/>
      <c r="AI11" s="313"/>
      <c r="AJ11" s="119"/>
    </row>
    <row r="12" spans="2:36" ht="26.25" customHeight="1" x14ac:dyDescent="0.2">
      <c r="B12" s="135" t="str">
        <f t="shared" ref="B12:B18" si="0">IF(H12&gt;0,"CA", "")</f>
        <v/>
      </c>
      <c r="C12" s="135" t="str">
        <f>IF(B12&gt;"","LA", "")</f>
        <v/>
      </c>
      <c r="D12" s="136"/>
      <c r="E12" s="136" t="str">
        <f>IF(H12&gt;0,$Y$5-6,"")</f>
        <v/>
      </c>
      <c r="F12" s="137"/>
      <c r="G12" s="138" t="s">
        <v>145</v>
      </c>
      <c r="H12" s="139">
        <f>Sunday!$E$18</f>
        <v>0</v>
      </c>
      <c r="I12" s="139" t="str">
        <f>Sunday!$F$18</f>
        <v/>
      </c>
      <c r="J12" s="139" t="str">
        <f>Sunday!$G$18</f>
        <v/>
      </c>
      <c r="K12" s="140"/>
      <c r="L12" s="140"/>
      <c r="M12" s="139">
        <f>Sunday!$H$18</f>
        <v>0</v>
      </c>
      <c r="N12" s="142"/>
      <c r="O12" s="143" t="str">
        <f>IF(Sunday!L$18="","",Sunday!L$18)</f>
        <v/>
      </c>
      <c r="P12" s="157" t="str">
        <f t="shared" ref="P12:P18" si="1">IF(OR(M12="",M12=0),"",M12-H12-(J12-I12))</f>
        <v/>
      </c>
      <c r="Q12" s="121"/>
      <c r="R12" s="145"/>
      <c r="S12" s="139"/>
      <c r="T12" s="139"/>
      <c r="U12" s="146"/>
      <c r="V12" s="147"/>
      <c r="W12" s="148"/>
      <c r="X12" s="149"/>
      <c r="Y12" s="150"/>
      <c r="Z12" s="151" t="s">
        <v>72</v>
      </c>
      <c r="AA12" s="152"/>
      <c r="AB12" s="153"/>
      <c r="AD12" s="154"/>
      <c r="AE12" s="154"/>
      <c r="AF12" s="154"/>
      <c r="AG12" s="155"/>
      <c r="AH12" s="156"/>
      <c r="AI12" s="154"/>
      <c r="AJ12" s="121"/>
    </row>
    <row r="13" spans="2:36" ht="26.25" customHeight="1" x14ac:dyDescent="0.2">
      <c r="B13" s="135" t="str">
        <f t="shared" si="0"/>
        <v/>
      </c>
      <c r="C13" s="135" t="str">
        <f t="shared" ref="C13:C18" si="2">IF(B13&gt;"","LA", "")</f>
        <v/>
      </c>
      <c r="D13" s="136"/>
      <c r="E13" s="136" t="str">
        <f>IF(H13&gt;0,$Y$5-5,"")</f>
        <v/>
      </c>
      <c r="F13" s="157"/>
      <c r="G13" s="158" t="s">
        <v>146</v>
      </c>
      <c r="H13" s="139">
        <f>Monday!$E$18</f>
        <v>0</v>
      </c>
      <c r="I13" s="139" t="str">
        <f>Monday!$F$18</f>
        <v/>
      </c>
      <c r="J13" s="139" t="str">
        <f>Monday!$G$18</f>
        <v/>
      </c>
      <c r="K13" s="140"/>
      <c r="L13" s="140"/>
      <c r="M13" s="215">
        <f>Monday!$H$18</f>
        <v>0</v>
      </c>
      <c r="N13" s="160"/>
      <c r="O13" s="161" t="str">
        <f>IF(Monday!L$18="","",Monday!L$18)</f>
        <v/>
      </c>
      <c r="P13" s="144" t="str">
        <f t="shared" si="1"/>
        <v/>
      </c>
      <c r="Q13" s="162"/>
      <c r="R13" s="145"/>
      <c r="S13" s="139"/>
      <c r="T13" s="139"/>
      <c r="U13" s="146"/>
      <c r="V13" s="147"/>
      <c r="W13" s="148"/>
      <c r="X13" s="149"/>
      <c r="Y13" s="149"/>
      <c r="Z13" s="151" t="s">
        <v>73</v>
      </c>
      <c r="AA13" s="152"/>
      <c r="AB13" s="153"/>
      <c r="AD13" s="154"/>
      <c r="AE13" s="154"/>
      <c r="AF13" s="154"/>
      <c r="AG13" s="155"/>
      <c r="AH13" s="156"/>
      <c r="AI13" s="154"/>
      <c r="AJ13" s="121"/>
    </row>
    <row r="14" spans="2:36" ht="26.25" customHeight="1" x14ac:dyDescent="0.2">
      <c r="B14" s="135" t="str">
        <f t="shared" si="0"/>
        <v/>
      </c>
      <c r="C14" s="135" t="str">
        <f t="shared" si="2"/>
        <v/>
      </c>
      <c r="D14" s="163"/>
      <c r="E14" s="136" t="str">
        <f>IF(H14&gt;0,$Y$5-4,"")</f>
        <v/>
      </c>
      <c r="F14" s="164"/>
      <c r="G14" s="138" t="s">
        <v>147</v>
      </c>
      <c r="H14" s="139">
        <f>Tuesday!$E$18</f>
        <v>0</v>
      </c>
      <c r="I14" s="139" t="str">
        <f>Tuesday!$F$18</f>
        <v/>
      </c>
      <c r="J14" s="139" t="str">
        <f>Tuesday!$G$18</f>
        <v/>
      </c>
      <c r="K14" s="140"/>
      <c r="L14" s="140"/>
      <c r="M14" s="215">
        <f>Tuesday!$H$18</f>
        <v>0</v>
      </c>
      <c r="N14" s="160"/>
      <c r="O14" s="161" t="str">
        <f>IF(Tuesday!L$18="","",Tuesday!L$18)</f>
        <v/>
      </c>
      <c r="P14" s="144" t="str">
        <f t="shared" si="1"/>
        <v/>
      </c>
      <c r="Q14" s="162"/>
      <c r="R14" s="145"/>
      <c r="S14" s="139"/>
      <c r="T14" s="139"/>
      <c r="U14" s="165"/>
      <c r="V14" s="147"/>
      <c r="W14" s="148"/>
      <c r="X14" s="166"/>
      <c r="Y14" s="166"/>
      <c r="Z14" s="167" t="s">
        <v>142</v>
      </c>
      <c r="AA14" s="168"/>
      <c r="AB14" s="153"/>
      <c r="AD14" s="154"/>
      <c r="AE14" s="154"/>
      <c r="AF14" s="154"/>
      <c r="AG14" s="155"/>
      <c r="AH14" s="156"/>
      <c r="AI14" s="154"/>
      <c r="AJ14" s="121"/>
    </row>
    <row r="15" spans="2:36" ht="26.25" customHeight="1" x14ac:dyDescent="0.15">
      <c r="B15" s="135" t="str">
        <f t="shared" si="0"/>
        <v/>
      </c>
      <c r="C15" s="135" t="str">
        <f t="shared" si="2"/>
        <v/>
      </c>
      <c r="D15" s="163"/>
      <c r="E15" s="136" t="str">
        <f>IF(H15&gt;0,$Y$5-3,"")</f>
        <v/>
      </c>
      <c r="F15" s="164"/>
      <c r="G15" s="158" t="s">
        <v>148</v>
      </c>
      <c r="H15" s="139">
        <f>Wednesday!$E$18</f>
        <v>0</v>
      </c>
      <c r="I15" s="139" t="str">
        <f>Wednesday!$F$18</f>
        <v/>
      </c>
      <c r="J15" s="139" t="str">
        <f>Wednesday!$G$18</f>
        <v/>
      </c>
      <c r="K15" s="140"/>
      <c r="L15" s="140"/>
      <c r="M15" s="139">
        <f>Wednesday!$H$18</f>
        <v>0</v>
      </c>
      <c r="N15" s="214"/>
      <c r="O15" s="169" t="str">
        <f>IF(Wednesday!L$18="","",Wednesday!L$18)</f>
        <v/>
      </c>
      <c r="P15" s="157" t="str">
        <f t="shared" si="1"/>
        <v/>
      </c>
      <c r="Q15" s="162"/>
      <c r="R15" s="145"/>
      <c r="S15" s="139"/>
      <c r="T15" s="139"/>
      <c r="U15" s="165"/>
      <c r="V15" s="147"/>
      <c r="W15" s="148"/>
      <c r="X15" s="170"/>
      <c r="Y15" s="171"/>
      <c r="Z15" s="167" t="s">
        <v>149</v>
      </c>
      <c r="AA15" s="168"/>
      <c r="AB15" s="172"/>
      <c r="AD15" s="154"/>
      <c r="AE15" s="154"/>
      <c r="AF15" s="154"/>
      <c r="AG15" s="155"/>
      <c r="AH15" s="156"/>
      <c r="AI15" s="154"/>
      <c r="AJ15" s="121"/>
    </row>
    <row r="16" spans="2:36" ht="26.25" customHeight="1" x14ac:dyDescent="0.2">
      <c r="B16" s="135" t="str">
        <f t="shared" si="0"/>
        <v/>
      </c>
      <c r="C16" s="135" t="str">
        <f t="shared" si="2"/>
        <v/>
      </c>
      <c r="D16" s="163"/>
      <c r="E16" s="136" t="str">
        <f>IF(H16&gt;0,$Y$5-2,"")</f>
        <v/>
      </c>
      <c r="F16" s="164"/>
      <c r="G16" s="138" t="s">
        <v>150</v>
      </c>
      <c r="H16" s="139">
        <f>Thursday!$E$18</f>
        <v>0</v>
      </c>
      <c r="I16" s="139" t="str">
        <f>Thursday!$F$18</f>
        <v/>
      </c>
      <c r="J16" s="139" t="str">
        <f>Thursday!$G$18</f>
        <v/>
      </c>
      <c r="K16" s="140"/>
      <c r="L16" s="140"/>
      <c r="M16" s="139">
        <f>Thursday!$H$18</f>
        <v>0</v>
      </c>
      <c r="N16" s="173"/>
      <c r="O16" s="174" t="str">
        <f>IF(Thursday!L$18="","",Thursday!L$18)</f>
        <v/>
      </c>
      <c r="P16" s="157" t="str">
        <f t="shared" si="1"/>
        <v/>
      </c>
      <c r="Q16" s="162"/>
      <c r="R16" s="145"/>
      <c r="S16" s="139"/>
      <c r="T16" s="139"/>
      <c r="U16" s="165"/>
      <c r="V16" s="147"/>
      <c r="W16" s="148"/>
      <c r="X16" s="149"/>
      <c r="Y16" s="175"/>
      <c r="Z16" s="167" t="s">
        <v>151</v>
      </c>
      <c r="AA16" s="168"/>
      <c r="AB16" s="153"/>
      <c r="AD16" s="154"/>
      <c r="AE16" s="154"/>
      <c r="AF16" s="154"/>
      <c r="AG16" s="155"/>
      <c r="AH16" s="156"/>
      <c r="AI16" s="154"/>
      <c r="AJ16" s="121"/>
    </row>
    <row r="17" spans="2:36" ht="26.25" customHeight="1" x14ac:dyDescent="0.2">
      <c r="B17" s="135" t="str">
        <f t="shared" si="0"/>
        <v/>
      </c>
      <c r="C17" s="135" t="str">
        <f t="shared" si="2"/>
        <v/>
      </c>
      <c r="D17" s="163"/>
      <c r="E17" s="136" t="str">
        <f>IF(H17&gt;0,$Y$5-1,"")</f>
        <v/>
      </c>
      <c r="F17" s="164"/>
      <c r="G17" s="158" t="s">
        <v>152</v>
      </c>
      <c r="H17" s="139">
        <f>Friday!$E$18</f>
        <v>0</v>
      </c>
      <c r="I17" s="139" t="str">
        <f>Friday!$F$18</f>
        <v/>
      </c>
      <c r="J17" s="139" t="str">
        <f>Friday!$G$18</f>
        <v/>
      </c>
      <c r="K17" s="140"/>
      <c r="L17" s="140"/>
      <c r="M17" s="139">
        <f>Friday!$H$18</f>
        <v>0</v>
      </c>
      <c r="N17" s="173"/>
      <c r="O17" s="174" t="str">
        <f>IF(Friday!L$18="","",Friday!L$18)</f>
        <v/>
      </c>
      <c r="P17" s="157" t="str">
        <f t="shared" si="1"/>
        <v/>
      </c>
      <c r="Q17" s="162"/>
      <c r="R17" s="145"/>
      <c r="S17" s="139"/>
      <c r="T17" s="139"/>
      <c r="U17" s="139"/>
      <c r="V17" s="147"/>
      <c r="W17" s="148"/>
      <c r="X17" s="166"/>
      <c r="Y17" s="175"/>
      <c r="Z17" s="167"/>
      <c r="AA17" s="152"/>
      <c r="AB17" s="153"/>
      <c r="AD17" s="154"/>
      <c r="AE17" s="154"/>
      <c r="AF17" s="154"/>
      <c r="AG17" s="155"/>
      <c r="AH17" s="156"/>
      <c r="AI17" s="154"/>
      <c r="AJ17" s="121"/>
    </row>
    <row r="18" spans="2:36" ht="27" customHeight="1" thickBot="1" x14ac:dyDescent="0.25">
      <c r="B18" s="135" t="str">
        <f t="shared" si="0"/>
        <v/>
      </c>
      <c r="C18" s="135" t="str">
        <f t="shared" si="2"/>
        <v/>
      </c>
      <c r="D18" s="136"/>
      <c r="E18" s="136" t="str">
        <f>IF(H18&gt;0,$Y$5,"")</f>
        <v/>
      </c>
      <c r="F18" s="157"/>
      <c r="G18" s="176" t="s">
        <v>153</v>
      </c>
      <c r="H18" s="139">
        <f>Sunday!$E$18</f>
        <v>0</v>
      </c>
      <c r="I18" s="139" t="str">
        <f>Sunday!$F$18</f>
        <v/>
      </c>
      <c r="J18" s="139" t="str">
        <f>Sunday!$G$18</f>
        <v/>
      </c>
      <c r="K18" s="140"/>
      <c r="L18" s="140"/>
      <c r="M18" s="139">
        <f>Sunday!$H$18</f>
        <v>0</v>
      </c>
      <c r="N18" s="173"/>
      <c r="O18" s="174" t="str">
        <f>IF(Saturday!L$18="","",Saturday!L$18)</f>
        <v/>
      </c>
      <c r="P18" s="157" t="str">
        <f t="shared" si="1"/>
        <v/>
      </c>
      <c r="Q18" s="177"/>
      <c r="R18" s="145"/>
      <c r="S18" s="178"/>
      <c r="T18" s="139"/>
      <c r="U18" s="139"/>
      <c r="V18" s="147"/>
      <c r="W18" s="148"/>
      <c r="X18" s="166"/>
      <c r="Y18" s="166"/>
      <c r="Z18" s="167"/>
      <c r="AA18" s="152"/>
      <c r="AB18" s="153"/>
      <c r="AD18" s="154"/>
      <c r="AE18" s="154"/>
      <c r="AF18" s="154"/>
      <c r="AG18" s="155"/>
      <c r="AH18" s="156"/>
      <c r="AI18" s="154"/>
      <c r="AJ18" s="121"/>
    </row>
    <row r="19" spans="2:36" ht="24.75" customHeight="1" thickBot="1" x14ac:dyDescent="0.2">
      <c r="B19" s="179" t="s">
        <v>154</v>
      </c>
      <c r="C19" s="119"/>
      <c r="D19" s="180"/>
      <c r="E19" s="180"/>
      <c r="F19" s="180"/>
      <c r="G19" s="180"/>
      <c r="H19" s="181"/>
      <c r="I19" s="181"/>
      <c r="J19" s="182"/>
      <c r="K19" s="182"/>
      <c r="L19" s="182"/>
      <c r="M19" s="182"/>
      <c r="N19" s="183"/>
      <c r="O19" s="181"/>
      <c r="P19" s="184" t="s">
        <v>24</v>
      </c>
      <c r="Q19" s="180"/>
      <c r="R19" s="185"/>
      <c r="S19" s="185"/>
      <c r="T19" s="185"/>
      <c r="U19" s="186">
        <f>SUM(P12:P18)</f>
        <v>0</v>
      </c>
      <c r="V19" s="187"/>
      <c r="W19" s="121"/>
      <c r="X19" s="166"/>
      <c r="Y19" s="166"/>
      <c r="Z19" s="167"/>
      <c r="AA19" s="166"/>
      <c r="AB19" s="188"/>
      <c r="AC19" s="121"/>
      <c r="AD19" s="121"/>
      <c r="AE19" s="121"/>
    </row>
    <row r="20" spans="2:36" ht="24.75" customHeight="1" thickBot="1" x14ac:dyDescent="0.2">
      <c r="B20" s="189"/>
      <c r="C20" s="301"/>
      <c r="D20" s="301"/>
      <c r="E20" s="301"/>
      <c r="F20" s="301"/>
      <c r="G20" s="301"/>
      <c r="H20" s="301"/>
      <c r="I20" s="301"/>
      <c r="J20" s="301"/>
      <c r="K20" s="301"/>
      <c r="L20" s="301"/>
      <c r="M20" s="301"/>
      <c r="N20" s="301"/>
      <c r="O20" s="180"/>
      <c r="P20" s="190"/>
      <c r="Q20" s="180"/>
      <c r="R20" s="180"/>
      <c r="S20" s="119"/>
      <c r="T20" s="121"/>
      <c r="U20" s="191"/>
      <c r="V20" s="121"/>
      <c r="W20" s="121"/>
      <c r="X20" s="166"/>
      <c r="Y20" s="166"/>
      <c r="Z20" s="166"/>
      <c r="AA20" s="166"/>
      <c r="AB20" s="192"/>
      <c r="AC20" s="121"/>
      <c r="AD20" s="121"/>
      <c r="AE20" s="154"/>
    </row>
    <row r="21" spans="2:36" ht="30" customHeight="1" thickBot="1" x14ac:dyDescent="0.25">
      <c r="B21" s="189"/>
      <c r="C21" s="301"/>
      <c r="D21" s="301"/>
      <c r="E21" s="301"/>
      <c r="F21" s="301"/>
      <c r="G21" s="301"/>
      <c r="H21" s="301"/>
      <c r="I21" s="301"/>
      <c r="J21" s="301"/>
      <c r="K21" s="301"/>
      <c r="L21" s="301"/>
      <c r="M21" s="301"/>
      <c r="N21" s="301"/>
      <c r="O21" s="180"/>
      <c r="P21" s="180"/>
      <c r="Q21" s="180"/>
      <c r="R21" s="180"/>
      <c r="S21" s="119"/>
      <c r="T21" s="121"/>
      <c r="U21" s="121"/>
      <c r="V21" s="121"/>
      <c r="W21" s="121"/>
      <c r="X21" s="193"/>
      <c r="Y21" s="121"/>
      <c r="Z21" s="121"/>
      <c r="AA21" s="194" t="s">
        <v>155</v>
      </c>
      <c r="AB21" s="195"/>
      <c r="AC21" s="121"/>
      <c r="AD21" s="121"/>
      <c r="AE21" s="121"/>
    </row>
    <row r="22" spans="2:36" ht="18" customHeight="1" x14ac:dyDescent="0.15">
      <c r="B22" s="118"/>
      <c r="C22" s="119"/>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2"/>
    </row>
    <row r="23" spans="2:36" s="126" customFormat="1" ht="8" customHeight="1" x14ac:dyDescent="0.15">
      <c r="B23" s="317" t="s">
        <v>156</v>
      </c>
      <c r="C23" s="318"/>
      <c r="D23" s="318" t="s">
        <v>32</v>
      </c>
      <c r="E23" s="318"/>
      <c r="F23" s="318" t="s">
        <v>33</v>
      </c>
      <c r="G23" s="318"/>
      <c r="H23" s="318"/>
      <c r="I23" s="318" t="s">
        <v>34</v>
      </c>
      <c r="J23" s="318"/>
      <c r="K23" s="318"/>
      <c r="L23" s="318" t="s">
        <v>156</v>
      </c>
      <c r="M23" s="318"/>
      <c r="N23" s="318"/>
      <c r="O23" s="318" t="s">
        <v>35</v>
      </c>
      <c r="P23" s="318"/>
      <c r="Q23" s="318"/>
      <c r="R23" s="318"/>
      <c r="S23" s="318" t="s">
        <v>36</v>
      </c>
      <c r="T23" s="318"/>
      <c r="U23" s="318"/>
      <c r="V23" s="318" t="s">
        <v>34</v>
      </c>
      <c r="W23" s="318"/>
      <c r="X23" s="318"/>
      <c r="Y23" s="318" t="s">
        <v>156</v>
      </c>
      <c r="Z23" s="318"/>
      <c r="AA23" s="318"/>
      <c r="AB23" s="196" t="s">
        <v>37</v>
      </c>
      <c r="AC23" s="197"/>
      <c r="AF23" s="197"/>
    </row>
    <row r="24" spans="2:36" ht="17" customHeight="1" x14ac:dyDescent="0.15">
      <c r="B24" s="319"/>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198"/>
      <c r="AC24" s="199"/>
      <c r="AF24" s="199"/>
    </row>
    <row r="25" spans="2:36" s="126" customFormat="1" ht="8" customHeight="1" x14ac:dyDescent="0.15">
      <c r="B25" s="317" t="s">
        <v>156</v>
      </c>
      <c r="C25" s="318"/>
      <c r="D25" s="318" t="s">
        <v>38</v>
      </c>
      <c r="E25" s="318"/>
      <c r="F25" s="318" t="s">
        <v>156</v>
      </c>
      <c r="G25" s="318"/>
      <c r="H25" s="318"/>
      <c r="I25" s="318" t="s">
        <v>39</v>
      </c>
      <c r="J25" s="318"/>
      <c r="K25" s="318"/>
      <c r="L25" s="318" t="s">
        <v>156</v>
      </c>
      <c r="M25" s="318"/>
      <c r="N25" s="318"/>
      <c r="O25" s="318" t="s">
        <v>40</v>
      </c>
      <c r="P25" s="318"/>
      <c r="Q25" s="318"/>
      <c r="R25" s="318"/>
      <c r="S25" s="318" t="s">
        <v>96</v>
      </c>
      <c r="T25" s="318"/>
      <c r="U25" s="318"/>
      <c r="V25" s="318" t="s">
        <v>97</v>
      </c>
      <c r="W25" s="318"/>
      <c r="X25" s="318"/>
      <c r="Y25" s="318" t="s">
        <v>156</v>
      </c>
      <c r="Z25" s="318"/>
      <c r="AA25" s="318"/>
      <c r="AB25" s="196" t="s">
        <v>98</v>
      </c>
      <c r="AC25" s="197"/>
      <c r="AF25" s="197"/>
    </row>
    <row r="26" spans="2:36" ht="16.5" customHeight="1" x14ac:dyDescent="0.15">
      <c r="B26" s="321"/>
      <c r="C26" s="322"/>
      <c r="D26" s="322"/>
      <c r="E26" s="322"/>
      <c r="F26" s="322"/>
      <c r="G26" s="322"/>
      <c r="H26" s="322"/>
      <c r="I26" s="323"/>
      <c r="J26" s="323"/>
      <c r="K26" s="323"/>
      <c r="L26" s="322"/>
      <c r="M26" s="322"/>
      <c r="N26" s="322"/>
      <c r="O26" s="322"/>
      <c r="P26" s="322"/>
      <c r="Q26" s="322"/>
      <c r="R26" s="322"/>
      <c r="S26" s="320"/>
      <c r="T26" s="320"/>
      <c r="U26" s="320"/>
      <c r="V26" s="320"/>
      <c r="W26" s="320"/>
      <c r="X26" s="320"/>
      <c r="Y26" s="320"/>
      <c r="Z26" s="320"/>
      <c r="AA26" s="320"/>
      <c r="AB26" s="198"/>
      <c r="AC26" s="199"/>
      <c r="AF26" s="199"/>
    </row>
    <row r="27" spans="2:36" s="126" customFormat="1" ht="8" customHeight="1" x14ac:dyDescent="0.15">
      <c r="B27" s="326" t="s">
        <v>0</v>
      </c>
      <c r="C27" s="327"/>
      <c r="D27" s="327"/>
      <c r="E27" s="327"/>
      <c r="F27" s="327"/>
      <c r="G27" s="327"/>
      <c r="H27" s="327"/>
      <c r="I27" s="327"/>
      <c r="J27" s="327"/>
      <c r="K27" s="327"/>
      <c r="L27" s="328" t="s">
        <v>100</v>
      </c>
      <c r="M27" s="328"/>
      <c r="N27" s="328"/>
      <c r="O27" s="328"/>
      <c r="P27" s="328"/>
      <c r="Q27" s="328"/>
      <c r="R27" s="328"/>
      <c r="S27" s="318" t="s">
        <v>101</v>
      </c>
      <c r="T27" s="318"/>
      <c r="U27" s="318"/>
      <c r="V27" s="318" t="s">
        <v>102</v>
      </c>
      <c r="W27" s="318"/>
      <c r="X27" s="318"/>
      <c r="Y27" s="318" t="s">
        <v>156</v>
      </c>
      <c r="Z27" s="318"/>
      <c r="AA27" s="318"/>
      <c r="AB27" s="196" t="s">
        <v>103</v>
      </c>
      <c r="AC27" s="197"/>
      <c r="AF27" s="197"/>
    </row>
    <row r="28" spans="2:36" ht="17" customHeight="1" x14ac:dyDescent="0.15">
      <c r="B28" s="326"/>
      <c r="C28" s="327"/>
      <c r="D28" s="327"/>
      <c r="E28" s="327"/>
      <c r="F28" s="327"/>
      <c r="G28" s="327"/>
      <c r="H28" s="327"/>
      <c r="I28" s="327"/>
      <c r="J28" s="327"/>
      <c r="K28" s="327"/>
      <c r="L28" s="324" t="s">
        <v>104</v>
      </c>
      <c r="M28" s="324"/>
      <c r="N28" s="324"/>
      <c r="O28" s="324"/>
      <c r="P28" s="324"/>
      <c r="Q28" s="324"/>
      <c r="R28" s="324"/>
      <c r="S28" s="322"/>
      <c r="T28" s="322"/>
      <c r="U28" s="322"/>
      <c r="V28" s="322"/>
      <c r="W28" s="322"/>
      <c r="X28" s="322"/>
      <c r="Y28" s="322"/>
      <c r="Z28" s="322"/>
      <c r="AA28" s="322"/>
      <c r="AB28" s="200"/>
      <c r="AC28" s="199"/>
      <c r="AF28" s="199"/>
    </row>
    <row r="29" spans="2:36" s="126" customFormat="1" ht="8" customHeight="1" x14ac:dyDescent="0.15">
      <c r="B29" s="317" t="s">
        <v>156</v>
      </c>
      <c r="C29" s="318"/>
      <c r="D29" s="318" t="s">
        <v>105</v>
      </c>
      <c r="E29" s="318"/>
      <c r="F29" s="318" t="s">
        <v>156</v>
      </c>
      <c r="G29" s="318"/>
      <c r="H29" s="318"/>
      <c r="I29" s="325"/>
      <c r="J29" s="325"/>
      <c r="K29" s="325"/>
      <c r="L29" s="318" t="s">
        <v>156</v>
      </c>
      <c r="M29" s="318"/>
      <c r="N29" s="318"/>
      <c r="O29" s="325"/>
      <c r="P29" s="325"/>
      <c r="Q29" s="325"/>
      <c r="R29" s="325"/>
      <c r="S29" s="318" t="s">
        <v>156</v>
      </c>
      <c r="T29" s="318"/>
      <c r="U29" s="318"/>
      <c r="V29" s="325"/>
      <c r="W29" s="325"/>
      <c r="X29" s="325"/>
      <c r="Y29" s="318" t="s">
        <v>156</v>
      </c>
      <c r="Z29" s="318"/>
      <c r="AA29" s="318"/>
      <c r="AB29" s="196"/>
      <c r="AC29" s="197"/>
      <c r="AE29" s="197"/>
      <c r="AF29" s="197"/>
    </row>
    <row r="30" spans="2:36" ht="16.5" customHeight="1" x14ac:dyDescent="0.15">
      <c r="B30" s="321"/>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200"/>
      <c r="AC30" s="199"/>
      <c r="AE30" s="199"/>
      <c r="AF30" s="199"/>
    </row>
    <row r="31" spans="2:36" ht="18" customHeight="1" x14ac:dyDescent="0.15">
      <c r="B31" s="201" t="s">
        <v>77</v>
      </c>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3"/>
    </row>
    <row r="32" spans="2:36" ht="15" customHeight="1" x14ac:dyDescent="0.15">
      <c r="B32" s="118"/>
      <c r="C32" s="119"/>
      <c r="D32" s="121"/>
      <c r="E32" s="121"/>
      <c r="F32" s="212"/>
      <c r="G32" s="212"/>
      <c r="H32" s="212"/>
      <c r="I32" s="212"/>
      <c r="J32" s="212"/>
      <c r="K32" s="212"/>
      <c r="L32" s="212"/>
      <c r="M32" s="212"/>
      <c r="N32" s="212"/>
      <c r="O32" s="212"/>
      <c r="P32" s="121"/>
      <c r="Q32" s="121"/>
      <c r="R32" s="121"/>
      <c r="S32" s="121"/>
      <c r="T32" s="121"/>
      <c r="U32" s="121"/>
      <c r="V32" s="121"/>
      <c r="W32" s="121"/>
      <c r="X32" s="121"/>
      <c r="Y32" s="121"/>
      <c r="Z32" s="121"/>
      <c r="AA32" s="121"/>
      <c r="AB32" s="122"/>
    </row>
    <row r="33" spans="2:28" ht="18" customHeight="1" thickBot="1" x14ac:dyDescent="0.25">
      <c r="B33" s="204"/>
      <c r="C33" s="205"/>
      <c r="D33" s="206" t="s">
        <v>25</v>
      </c>
      <c r="E33" s="207" t="s">
        <v>106</v>
      </c>
      <c r="F33" s="213"/>
      <c r="G33" s="213"/>
      <c r="H33" s="213"/>
      <c r="I33" s="213"/>
      <c r="J33" s="213"/>
      <c r="K33" s="213"/>
      <c r="L33" s="213"/>
      <c r="M33" s="213"/>
      <c r="N33" s="213"/>
      <c r="O33" s="213"/>
      <c r="P33" s="208"/>
      <c r="Q33" s="208"/>
      <c r="R33" s="208"/>
      <c r="S33" s="206" t="s">
        <v>107</v>
      </c>
      <c r="T33" s="207" t="s">
        <v>106</v>
      </c>
      <c r="U33" s="209"/>
      <c r="V33" s="208"/>
      <c r="W33" s="208"/>
      <c r="X33" s="208"/>
      <c r="Y33" s="208"/>
      <c r="Z33" s="208"/>
      <c r="AA33" s="208"/>
      <c r="AB33" s="210"/>
    </row>
    <row r="36" spans="2:28" ht="18" customHeight="1" x14ac:dyDescent="0.15">
      <c r="D36" s="121"/>
      <c r="E36" s="121"/>
      <c r="G36" s="211"/>
      <c r="H36" s="211"/>
      <c r="I36" s="211"/>
      <c r="J36" s="211"/>
      <c r="K36" s="211"/>
      <c r="L36" s="211"/>
      <c r="M36" s="211"/>
      <c r="N36" s="211"/>
      <c r="O36" s="211"/>
      <c r="P36" s="211"/>
      <c r="Q36" s="211"/>
      <c r="R36" s="211"/>
    </row>
    <row r="37" spans="2:28" ht="18" customHeight="1" x14ac:dyDescent="0.15">
      <c r="C37" s="116"/>
    </row>
    <row r="38" spans="2:28" ht="18" customHeight="1" x14ac:dyDescent="0.15">
      <c r="C38" s="116"/>
    </row>
    <row r="39" spans="2:28" ht="9.75" customHeight="1" x14ac:dyDescent="0.15">
      <c r="C39" s="116"/>
    </row>
    <row r="40" spans="2:28" ht="18" customHeight="1" x14ac:dyDescent="0.15">
      <c r="C40" s="116"/>
    </row>
    <row r="41" spans="2:28" ht="9.75" customHeight="1" x14ac:dyDescent="0.15">
      <c r="C41" s="116"/>
    </row>
    <row r="42" spans="2:28" ht="18" customHeight="1" x14ac:dyDescent="0.15">
      <c r="C42" s="116"/>
    </row>
    <row r="43" spans="2:28" ht="9.75" customHeight="1" x14ac:dyDescent="0.15">
      <c r="C43" s="116"/>
    </row>
    <row r="44" spans="2:28" ht="18" customHeight="1" x14ac:dyDescent="0.15">
      <c r="C44" s="116"/>
    </row>
    <row r="45" spans="2:28" ht="15" customHeight="1" x14ac:dyDescent="0.15">
      <c r="C45" s="116"/>
    </row>
    <row r="46" spans="2:28" ht="15" customHeight="1" x14ac:dyDescent="0.15">
      <c r="C46" s="116"/>
    </row>
    <row r="47" spans="2:28" ht="26.25" customHeight="1" x14ac:dyDescent="0.15">
      <c r="C47" s="116"/>
    </row>
    <row r="48" spans="2:28" ht="26.25" customHeight="1" x14ac:dyDescent="0.15">
      <c r="C48" s="116"/>
    </row>
    <row r="49" spans="3:3" ht="26.25" customHeight="1" x14ac:dyDescent="0.15">
      <c r="C49" s="116"/>
    </row>
    <row r="50" spans="3:3" ht="26.25" customHeight="1" x14ac:dyDescent="0.15">
      <c r="C50" s="116"/>
    </row>
    <row r="51" spans="3:3" ht="26.25" customHeight="1" x14ac:dyDescent="0.15">
      <c r="C51" s="116"/>
    </row>
    <row r="52" spans="3:3" ht="26.25" customHeight="1" x14ac:dyDescent="0.15">
      <c r="C52" s="116"/>
    </row>
    <row r="53" spans="3:3" ht="26.25" customHeight="1" x14ac:dyDescent="0.15">
      <c r="C53" s="116"/>
    </row>
    <row r="54" spans="3:3" ht="24.75" customHeight="1" x14ac:dyDescent="0.15">
      <c r="C54" s="116"/>
    </row>
    <row r="55" spans="3:3" ht="24.75" customHeight="1" x14ac:dyDescent="0.15">
      <c r="C55" s="116"/>
    </row>
    <row r="56" spans="3:3" ht="30" customHeight="1" x14ac:dyDescent="0.15">
      <c r="C56" s="116"/>
    </row>
    <row r="57" spans="3:3" ht="18" customHeight="1" x14ac:dyDescent="0.15">
      <c r="C57" s="116"/>
    </row>
    <row r="58" spans="3:3" ht="7.5" customHeight="1" x14ac:dyDescent="0.15">
      <c r="C58" s="116"/>
    </row>
    <row r="59" spans="3:3" ht="15.75" customHeight="1" x14ac:dyDescent="0.15">
      <c r="C59" s="116"/>
    </row>
    <row r="60" spans="3:3" ht="7.5" customHeight="1" x14ac:dyDescent="0.15">
      <c r="C60" s="116"/>
    </row>
    <row r="61" spans="3:3" ht="15.75" customHeight="1" x14ac:dyDescent="0.15">
      <c r="C61" s="116"/>
    </row>
    <row r="62" spans="3:3" ht="7.5" customHeight="1" x14ac:dyDescent="0.15">
      <c r="C62" s="116"/>
    </row>
    <row r="63" spans="3:3" ht="15.75" customHeight="1" x14ac:dyDescent="0.15">
      <c r="C63" s="116"/>
    </row>
    <row r="64" spans="3:3" ht="7.5" customHeight="1" x14ac:dyDescent="0.15">
      <c r="C64" s="116"/>
    </row>
    <row r="65" spans="3:3" ht="15.75" customHeight="1" x14ac:dyDescent="0.15">
      <c r="C65" s="116"/>
    </row>
    <row r="66" spans="3:3" ht="18" customHeight="1" x14ac:dyDescent="0.15">
      <c r="C66" s="116"/>
    </row>
    <row r="67" spans="3:3" ht="18" customHeight="1" x14ac:dyDescent="0.15">
      <c r="C67" s="116"/>
    </row>
    <row r="68" spans="3:3" ht="18" customHeight="1" x14ac:dyDescent="0.15">
      <c r="C68" s="116"/>
    </row>
    <row r="69" spans="3:3" ht="18" customHeight="1" x14ac:dyDescent="0.15">
      <c r="C69" s="116"/>
    </row>
    <row r="70" spans="3:3" ht="18" customHeight="1" x14ac:dyDescent="0.15">
      <c r="C70" s="116"/>
    </row>
    <row r="71" spans="3:3" ht="18" customHeight="1" x14ac:dyDescent="0.15">
      <c r="C71" s="116"/>
    </row>
    <row r="72" spans="3:3" ht="18" customHeight="1" x14ac:dyDescent="0.15">
      <c r="C72" s="116"/>
    </row>
    <row r="73" spans="3:3" ht="18" customHeight="1" x14ac:dyDescent="0.15">
      <c r="C73" s="116"/>
    </row>
    <row r="74" spans="3:3" ht="18" customHeight="1" x14ac:dyDescent="0.15">
      <c r="C74" s="116"/>
    </row>
    <row r="75" spans="3:3" ht="18" customHeight="1" x14ac:dyDescent="0.15">
      <c r="C75" s="116"/>
    </row>
    <row r="76" spans="3:3" ht="18" customHeight="1" x14ac:dyDescent="0.15">
      <c r="C76" s="116"/>
    </row>
    <row r="77" spans="3:3" ht="18" customHeight="1" x14ac:dyDescent="0.15">
      <c r="C77" s="116"/>
    </row>
    <row r="78" spans="3:3" ht="18" customHeight="1" x14ac:dyDescent="0.15">
      <c r="C78" s="116"/>
    </row>
    <row r="79" spans="3:3" ht="18" customHeight="1" x14ac:dyDescent="0.15">
      <c r="C79" s="116"/>
    </row>
    <row r="80" spans="3:3" ht="18" customHeight="1" x14ac:dyDescent="0.15">
      <c r="C80" s="116"/>
    </row>
    <row r="81" spans="3:3" ht="18" customHeight="1" x14ac:dyDescent="0.15">
      <c r="C81" s="116"/>
    </row>
    <row r="82" spans="3:3" ht="18" customHeight="1" x14ac:dyDescent="0.15">
      <c r="C82" s="116"/>
    </row>
    <row r="83" spans="3:3" ht="18" customHeight="1" x14ac:dyDescent="0.15">
      <c r="C83" s="116"/>
    </row>
    <row r="84" spans="3:3" ht="18" customHeight="1" x14ac:dyDescent="0.15">
      <c r="C84" s="116"/>
    </row>
    <row r="85" spans="3:3" ht="18" customHeight="1" x14ac:dyDescent="0.15">
      <c r="C85" s="116"/>
    </row>
    <row r="86" spans="3:3" ht="18" customHeight="1" x14ac:dyDescent="0.15">
      <c r="C86" s="116"/>
    </row>
    <row r="87" spans="3:3" ht="18" customHeight="1" x14ac:dyDescent="0.15">
      <c r="C87" s="116"/>
    </row>
    <row r="88" spans="3:3" ht="18" customHeight="1" x14ac:dyDescent="0.15">
      <c r="C88" s="116"/>
    </row>
    <row r="89" spans="3:3" ht="18" customHeight="1" x14ac:dyDescent="0.15">
      <c r="C89" s="116"/>
    </row>
    <row r="90" spans="3:3" ht="18" customHeight="1" x14ac:dyDescent="0.15">
      <c r="C90" s="116"/>
    </row>
    <row r="91" spans="3:3" ht="18" customHeight="1" x14ac:dyDescent="0.15">
      <c r="C91" s="116"/>
    </row>
    <row r="92" spans="3:3" ht="18" customHeight="1" x14ac:dyDescent="0.15">
      <c r="C92" s="116"/>
    </row>
    <row r="93" spans="3:3" ht="18" customHeight="1" x14ac:dyDescent="0.15">
      <c r="C93" s="116"/>
    </row>
    <row r="94" spans="3:3" ht="18" customHeight="1" x14ac:dyDescent="0.15">
      <c r="C94" s="116"/>
    </row>
    <row r="95" spans="3:3" ht="18" customHeight="1" x14ac:dyDescent="0.15">
      <c r="C95" s="116"/>
    </row>
    <row r="96" spans="3:3" ht="18" customHeight="1" x14ac:dyDescent="0.15">
      <c r="C96" s="116"/>
    </row>
    <row r="97" spans="3:3" ht="18" customHeight="1" x14ac:dyDescent="0.15">
      <c r="C97" s="116"/>
    </row>
    <row r="98" spans="3:3" ht="18" customHeight="1" x14ac:dyDescent="0.15">
      <c r="C98" s="116"/>
    </row>
    <row r="99" spans="3:3" ht="18" customHeight="1" x14ac:dyDescent="0.15">
      <c r="C99" s="116"/>
    </row>
    <row r="100" spans="3:3" ht="18" customHeight="1" x14ac:dyDescent="0.15">
      <c r="C100" s="116"/>
    </row>
    <row r="101" spans="3:3" ht="18" customHeight="1" x14ac:dyDescent="0.15">
      <c r="C101" s="116"/>
    </row>
    <row r="102" spans="3:3" ht="18" customHeight="1" x14ac:dyDescent="0.15">
      <c r="C102" s="116"/>
    </row>
    <row r="103" spans="3:3" ht="18" customHeight="1" x14ac:dyDescent="0.15">
      <c r="C103" s="116"/>
    </row>
    <row r="104" spans="3:3" ht="18" customHeight="1" x14ac:dyDescent="0.15">
      <c r="C104" s="116"/>
    </row>
    <row r="105" spans="3:3" ht="18" customHeight="1" x14ac:dyDescent="0.15">
      <c r="C105" s="116"/>
    </row>
    <row r="106" spans="3:3" ht="18" customHeight="1" x14ac:dyDescent="0.15">
      <c r="C106" s="116"/>
    </row>
    <row r="107" spans="3:3" ht="18" customHeight="1" x14ac:dyDescent="0.15">
      <c r="C107" s="116"/>
    </row>
    <row r="108" spans="3:3" ht="18" customHeight="1" x14ac:dyDescent="0.15">
      <c r="C108" s="116"/>
    </row>
    <row r="109" spans="3:3" ht="18" customHeight="1" x14ac:dyDescent="0.15">
      <c r="C109" s="116"/>
    </row>
    <row r="110" spans="3:3" ht="18" customHeight="1" x14ac:dyDescent="0.15">
      <c r="C110" s="116"/>
    </row>
    <row r="111" spans="3:3" ht="18" customHeight="1" x14ac:dyDescent="0.15">
      <c r="C111" s="116"/>
    </row>
    <row r="112" spans="3:3" ht="18" customHeight="1" x14ac:dyDescent="0.15">
      <c r="C112" s="116"/>
    </row>
    <row r="113" spans="3:3" ht="18" customHeight="1" x14ac:dyDescent="0.15">
      <c r="C113" s="116"/>
    </row>
    <row r="114" spans="3:3" ht="18" customHeight="1" x14ac:dyDescent="0.15">
      <c r="C114" s="116"/>
    </row>
    <row r="115" spans="3:3" ht="18" customHeight="1" x14ac:dyDescent="0.15">
      <c r="C115" s="116"/>
    </row>
    <row r="116" spans="3:3" ht="18" customHeight="1" x14ac:dyDescent="0.15">
      <c r="C116" s="116"/>
    </row>
    <row r="117" spans="3:3" ht="18" customHeight="1" x14ac:dyDescent="0.15">
      <c r="C117" s="116"/>
    </row>
    <row r="118" spans="3:3" ht="18" customHeight="1" x14ac:dyDescent="0.15">
      <c r="C118" s="116"/>
    </row>
    <row r="119" spans="3:3" ht="18" customHeight="1" x14ac:dyDescent="0.15">
      <c r="C119" s="116"/>
    </row>
    <row r="120" spans="3:3" ht="18" customHeight="1" x14ac:dyDescent="0.15">
      <c r="C120" s="116"/>
    </row>
    <row r="121" spans="3:3" ht="18" customHeight="1" x14ac:dyDescent="0.15">
      <c r="C121" s="116"/>
    </row>
    <row r="122" spans="3:3" ht="18" customHeight="1" x14ac:dyDescent="0.15">
      <c r="C122" s="116"/>
    </row>
    <row r="123" spans="3:3" ht="18" customHeight="1" x14ac:dyDescent="0.15">
      <c r="C123" s="116"/>
    </row>
    <row r="124" spans="3:3" ht="18" customHeight="1" x14ac:dyDescent="0.15">
      <c r="C124" s="116"/>
    </row>
    <row r="125" spans="3:3" ht="18" customHeight="1" x14ac:dyDescent="0.15">
      <c r="C125" s="116"/>
    </row>
    <row r="126" spans="3:3" ht="18" customHeight="1" x14ac:dyDescent="0.15">
      <c r="C126" s="116"/>
    </row>
    <row r="127" spans="3:3" ht="18" customHeight="1" x14ac:dyDescent="0.15">
      <c r="C127" s="116"/>
    </row>
    <row r="128" spans="3:3" ht="18" customHeight="1" x14ac:dyDescent="0.15">
      <c r="C128" s="116"/>
    </row>
    <row r="129" spans="3:3" ht="18" customHeight="1" x14ac:dyDescent="0.15">
      <c r="C129" s="116"/>
    </row>
  </sheetData>
  <sheetProtection sheet="1" objects="1" scenarios="1"/>
  <mergeCells count="99">
    <mergeCell ref="V30:X30"/>
    <mergeCell ref="Y30:AA30"/>
    <mergeCell ref="S29:U29"/>
    <mergeCell ref="V29:X29"/>
    <mergeCell ref="Y29:AA29"/>
    <mergeCell ref="O30:R30"/>
    <mergeCell ref="S30:U30"/>
    <mergeCell ref="B29:C29"/>
    <mergeCell ref="D29:E29"/>
    <mergeCell ref="F29:H29"/>
    <mergeCell ref="I29:K29"/>
    <mergeCell ref="L29:N29"/>
    <mergeCell ref="O29:R29"/>
    <mergeCell ref="B30:C30"/>
    <mergeCell ref="D30:E30"/>
    <mergeCell ref="F30:H30"/>
    <mergeCell ref="I30:K30"/>
    <mergeCell ref="L30:N30"/>
    <mergeCell ref="B27:K28"/>
    <mergeCell ref="L27:R27"/>
    <mergeCell ref="S27:U27"/>
    <mergeCell ref="V27:X27"/>
    <mergeCell ref="Y27:AA27"/>
    <mergeCell ref="L28:R28"/>
    <mergeCell ref="S28:U28"/>
    <mergeCell ref="V28:X28"/>
    <mergeCell ref="Y28:AA28"/>
    <mergeCell ref="O25:R25"/>
    <mergeCell ref="S25:U25"/>
    <mergeCell ref="V25:X25"/>
    <mergeCell ref="Y25:AA25"/>
    <mergeCell ref="B26:C26"/>
    <mergeCell ref="D26:E26"/>
    <mergeCell ref="F26:H26"/>
    <mergeCell ref="I26:K26"/>
    <mergeCell ref="L26:N26"/>
    <mergeCell ref="O26:R26"/>
    <mergeCell ref="S26:U26"/>
    <mergeCell ref="V26:X26"/>
    <mergeCell ref="Y26:AA26"/>
    <mergeCell ref="B25:C25"/>
    <mergeCell ref="D25:E25"/>
    <mergeCell ref="F25:H25"/>
    <mergeCell ref="I25:K25"/>
    <mergeCell ref="L25:N25"/>
    <mergeCell ref="O23:R23"/>
    <mergeCell ref="S23:U23"/>
    <mergeCell ref="V23:X23"/>
    <mergeCell ref="Y23:AA23"/>
    <mergeCell ref="B24:C24"/>
    <mergeCell ref="D24:E24"/>
    <mergeCell ref="F24:H24"/>
    <mergeCell ref="I24:K24"/>
    <mergeCell ref="L24:N24"/>
    <mergeCell ref="O24:R24"/>
    <mergeCell ref="S24:U24"/>
    <mergeCell ref="V24:X24"/>
    <mergeCell ref="Y24:AA24"/>
    <mergeCell ref="B23:C23"/>
    <mergeCell ref="D23:E23"/>
    <mergeCell ref="F23:H23"/>
    <mergeCell ref="I23:K23"/>
    <mergeCell ref="L23:N23"/>
    <mergeCell ref="C21:N21"/>
    <mergeCell ref="B10:C10"/>
    <mergeCell ref="I10:J10"/>
    <mergeCell ref="K10:L10"/>
    <mergeCell ref="U10:U11"/>
    <mergeCell ref="AF10:AF11"/>
    <mergeCell ref="AG10:AG11"/>
    <mergeCell ref="AH10:AH11"/>
    <mergeCell ref="AI10:AI11"/>
    <mergeCell ref="C20:N20"/>
    <mergeCell ref="AD10:AD11"/>
    <mergeCell ref="AE10:AE11"/>
    <mergeCell ref="B8:J8"/>
    <mergeCell ref="K8:Q8"/>
    <mergeCell ref="R8:AB8"/>
    <mergeCell ref="B9:J9"/>
    <mergeCell ref="K9:Q9"/>
    <mergeCell ref="R9:AB9"/>
    <mergeCell ref="B6:J6"/>
    <mergeCell ref="K6:Q6"/>
    <mergeCell ref="R6:X6"/>
    <mergeCell ref="Y6:AB6"/>
    <mergeCell ref="B7:J7"/>
    <mergeCell ref="K7:Q7"/>
    <mergeCell ref="R7:X7"/>
    <mergeCell ref="Y7:AB7"/>
    <mergeCell ref="B5:J5"/>
    <mergeCell ref="K5:Q5"/>
    <mergeCell ref="R5:T5"/>
    <mergeCell ref="U5:X5"/>
    <mergeCell ref="Y5:AB5"/>
    <mergeCell ref="B2:AB2"/>
    <mergeCell ref="B4:J4"/>
    <mergeCell ref="K4:Q4"/>
    <mergeCell ref="U4:X4"/>
    <mergeCell ref="Y4:AB4"/>
  </mergeCells>
  <phoneticPr fontId="25" type="noConversion"/>
  <conditionalFormatting sqref="AG12:AG18">
    <cfRule type="cellIs" dxfId="2" priority="1" stopIfTrue="1" operator="greaterThan">
      <formula>6</formula>
    </cfRule>
  </conditionalFormatting>
  <conditionalFormatting sqref="AE12:AF18 AE20 AH12:AI18">
    <cfRule type="cellIs" dxfId="1" priority="2" stopIfTrue="1" operator="greaterThan">
      <formula>0</formula>
    </cfRule>
  </conditionalFormatting>
  <conditionalFormatting sqref="U19 H12:M18 P12:P18">
    <cfRule type="cellIs" dxfId="0" priority="3" stopIfTrue="1" operator="equal">
      <formula>0</formula>
    </cfRule>
  </conditionalFormatting>
  <printOptions horizontalCentered="1" verticalCentered="1"/>
  <pageMargins left="0.25" right="0.25" top="0.25" bottom="0.25" header="0.5" footer="0.5"/>
  <pageSetup scale="90" firstPageNumber="0" orientation="landscape" horizontalDpi="300" verticalDpi="300"/>
  <headerFooter alignWithMargins="0"/>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B1:M25"/>
  <sheetViews>
    <sheetView zoomScaleNormal="75" workbookViewId="0">
      <selection activeCell="E10" sqref="E10"/>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 min="16" max="16" width="8.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114</v>
      </c>
      <c r="C4" s="112" t="str">
        <f>Sunday!C4</f>
        <v>"DOAF"</v>
      </c>
      <c r="D4" s="241" t="s">
        <v>10</v>
      </c>
      <c r="E4" s="242"/>
      <c r="F4" s="243"/>
      <c r="G4" s="23" t="s">
        <v>31</v>
      </c>
      <c r="H4" s="283">
        <f>Sunday!H4+1</f>
        <v>44116</v>
      </c>
      <c r="I4" s="284"/>
      <c r="J4" s="20" t="s">
        <v>109</v>
      </c>
      <c r="K4" s="19" t="s">
        <v>45</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s="28" customFormat="1" ht="25" customHeight="1" x14ac:dyDescent="0.2">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04"/>
      <c r="M8" s="30"/>
    </row>
    <row r="9" spans="2:13" s="28" customFormat="1" ht="25.5" customHeight="1" x14ac:dyDescent="0.2">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04"/>
      <c r="M9" s="30"/>
    </row>
    <row r="10" spans="2:13" s="28" customFormat="1" ht="25.5" customHeight="1" x14ac:dyDescent="0.2">
      <c r="B10" s="4" t="str">
        <f>IF(SSN!B7="","",SSN!B7)</f>
        <v>Name #3</v>
      </c>
      <c r="C10" s="13" t="str">
        <f>IF(SSN!C7="","",SSN!C7)</f>
        <v>2nd AD</v>
      </c>
      <c r="D10" s="13" t="s">
        <v>106</v>
      </c>
      <c r="E10" s="99"/>
      <c r="F10" s="6"/>
      <c r="G10" s="6"/>
      <c r="H10" s="6" t="str">
        <f>IF(F23="Y", IF(C23="","",C23+(K23/10)+1), IF(C23="","",C23+(K23/10)+0.5))</f>
        <v/>
      </c>
      <c r="I10" s="6"/>
      <c r="J10" s="14" t="str">
        <f>IF(H10="","",(H10-E10)-(G10-F10))</f>
        <v/>
      </c>
      <c r="K10" s="13" t="str">
        <f>IF(OR(E10="", H10=""), "", IF(AND(E10 &lt;= 9, H10 &gt; 19.5), "YES", ""))</f>
        <v/>
      </c>
      <c r="L10" s="104"/>
      <c r="M10" s="30"/>
    </row>
    <row r="11" spans="2:13" s="28" customFormat="1" ht="25.5" customHeight="1" x14ac:dyDescent="0.2">
      <c r="B11" s="4" t="str">
        <f>IF(SSN!B8="","",SSN!B8)</f>
        <v>Name #4</v>
      </c>
      <c r="C11" s="13" t="str">
        <f>IF(SSN!C8="","",SSN!C8)</f>
        <v>2nd 2nd AD</v>
      </c>
      <c r="D11" s="13" t="s">
        <v>106</v>
      </c>
      <c r="E11" s="99"/>
      <c r="F11" s="6"/>
      <c r="G11" s="14"/>
      <c r="H11" s="14" t="str">
        <f>IF(F23="Y", IF(C23="","",C23+(K23/10)+1), IF(C23="","",C23+(K23/10)+0.5))</f>
        <v/>
      </c>
      <c r="I11" s="14"/>
      <c r="J11" s="14" t="str">
        <f>IF(H11="","",(H11-E11)-(G11-F11))</f>
        <v/>
      </c>
      <c r="K11" s="13" t="str">
        <f>IF(OR(E11="", H11=""), "", IF(AND(E11 &lt;= 9, H11 &gt; 19.5), "YES", ""))</f>
        <v/>
      </c>
      <c r="L11" s="104"/>
      <c r="M11" s="30"/>
    </row>
    <row r="12" spans="2:13" s="28" customFormat="1" ht="25.5" customHeight="1" x14ac:dyDescent="0.2">
      <c r="B12" s="4" t="str">
        <f>IF(SSN!B9="","",SSN!B9)</f>
        <v>Name #5</v>
      </c>
      <c r="C12" s="13" t="str">
        <f>IF(SSN!C9="","",SSN!C9)</f>
        <v>2nd 2nd AD</v>
      </c>
      <c r="D12" s="13" t="s">
        <v>106</v>
      </c>
      <c r="E12" s="99"/>
      <c r="F12" s="99"/>
      <c r="G12" s="99" t="str">
        <f>IF(F12="","",F12+0.5)</f>
        <v/>
      </c>
      <c r="H12" s="99"/>
      <c r="I12" s="6"/>
      <c r="J12" s="14" t="str">
        <f>IF(H12="","",(H12-E12)-(G12-F12))</f>
        <v/>
      </c>
      <c r="K12" s="13"/>
      <c r="L12" s="104"/>
      <c r="M12" s="30"/>
    </row>
    <row r="13" spans="2:13" s="28" customFormat="1" ht="25.5" customHeight="1" x14ac:dyDescent="0.2">
      <c r="B13" s="4" t="str">
        <f>IF(SSN!B10="","",SSN!B10)</f>
        <v>Name #6</v>
      </c>
      <c r="C13" s="13" t="str">
        <f>IF(SSN!C10="","",SSN!C10)</f>
        <v>Set PA</v>
      </c>
      <c r="D13" s="13" t="s">
        <v>106</v>
      </c>
      <c r="E13" s="99"/>
      <c r="F13" s="99">
        <f>IF(F$12="",,F$12)</f>
        <v>0</v>
      </c>
      <c r="G13" s="99">
        <f>IF(G$12="",,G$12)</f>
        <v>0</v>
      </c>
      <c r="H13" s="99"/>
      <c r="I13" s="6"/>
      <c r="J13" s="14" t="str">
        <f>IF(H13="","",(H13-E13)-(G13-F13))</f>
        <v/>
      </c>
      <c r="K13" s="13"/>
      <c r="L13" s="104"/>
      <c r="M13" s="30"/>
    </row>
    <row r="14" spans="2:13" s="28" customFormat="1" ht="25.5" customHeight="1" x14ac:dyDescent="0.2">
      <c r="B14" s="4" t="str">
        <f>IF(SSN!B11="","",SSN!B11)</f>
        <v>Name #7</v>
      </c>
      <c r="C14" s="13" t="str">
        <f>IF(SSN!C11="","",SSN!C11)</f>
        <v>Set PA</v>
      </c>
      <c r="D14" s="13" t="s">
        <v>106</v>
      </c>
      <c r="E14" s="99"/>
      <c r="F14" s="99">
        <f>IF(F$12="",,F$12)</f>
        <v>0</v>
      </c>
      <c r="G14" s="99">
        <f>IF(G$12="",,G$12)</f>
        <v>0</v>
      </c>
      <c r="H14" s="99"/>
      <c r="I14" s="6"/>
      <c r="J14" s="14" t="str">
        <f>IF(H14="","",(H14-E14)-(G14-F14))</f>
        <v/>
      </c>
      <c r="K14" s="13"/>
      <c r="L14" s="104"/>
      <c r="M14" s="30"/>
    </row>
    <row r="15" spans="2:13" s="29" customFormat="1" ht="8.25" customHeight="1" x14ac:dyDescent="0.2">
      <c r="B15" s="7"/>
      <c r="C15" s="16"/>
      <c r="D15" s="16"/>
      <c r="E15" s="8"/>
      <c r="F15" s="8"/>
      <c r="G15" s="8"/>
      <c r="H15" s="8"/>
      <c r="I15" s="9"/>
      <c r="J15" s="8"/>
      <c r="K15" s="36"/>
      <c r="L15" s="35"/>
      <c r="M15" s="37"/>
    </row>
    <row r="16" spans="2:13" s="28" customFormat="1" ht="25.5" customHeight="1" x14ac:dyDescent="0.2">
      <c r="B16" s="4" t="str">
        <f>IF(SSN!E13="","",SSN!B13)</f>
        <v>Day-Player 1</v>
      </c>
      <c r="C16" s="13" t="str">
        <f>IF(SSN!E13="","",SSN!C13)</f>
        <v>Add'l Set PA</v>
      </c>
      <c r="D16" s="13" t="str">
        <f>IF(SSN!E13="","", "X")</f>
        <v>X</v>
      </c>
      <c r="E16" s="100"/>
      <c r="F16" s="99">
        <f>IF(D16="","",F12)</f>
        <v>0</v>
      </c>
      <c r="G16" s="99" t="str">
        <f>IF(D16="","",G12)</f>
        <v/>
      </c>
      <c r="H16" s="99"/>
      <c r="I16" s="6"/>
      <c r="J16" s="14" t="str">
        <f>IF(H16="","",(H16-E16)-(G16-F16))</f>
        <v/>
      </c>
      <c r="K16" s="13"/>
      <c r="L16" s="104"/>
      <c r="M16" s="38"/>
    </row>
    <row r="17" spans="2:13" s="28" customFormat="1" ht="25.5" customHeight="1" x14ac:dyDescent="0.2">
      <c r="B17" s="4" t="str">
        <f>IF(SSN!E14="","",SSN!B14)</f>
        <v/>
      </c>
      <c r="C17" s="13" t="str">
        <f>IF(SSN!E14="","",SSN!C14)</f>
        <v/>
      </c>
      <c r="D17" s="13" t="str">
        <f>IF(SSN!E14="","", "X")</f>
        <v/>
      </c>
      <c r="E17" s="100"/>
      <c r="F17" s="99" t="str">
        <f>IF(D17="","",F12)</f>
        <v/>
      </c>
      <c r="G17" s="99" t="str">
        <f>IF(D17="","",G12)</f>
        <v/>
      </c>
      <c r="H17" s="99"/>
      <c r="I17" s="6"/>
      <c r="J17" s="14" t="str">
        <f>IF(H17="","",(H17-E17)-(G17-F17))</f>
        <v/>
      </c>
      <c r="K17" s="13"/>
      <c r="L17" s="104"/>
      <c r="M17" s="38"/>
    </row>
    <row r="18" spans="2:13" s="28" customFormat="1" ht="25.5" customHeight="1" x14ac:dyDescent="0.2">
      <c r="B18" s="4" t="str">
        <f>IF(SSN!E15="","",SSN!B15)</f>
        <v/>
      </c>
      <c r="C18" s="13" t="str">
        <f>IF(SSN!E15="","",SSN!C15)</f>
        <v/>
      </c>
      <c r="D18" s="13" t="str">
        <f>IF(SSN!E15="","", "X")</f>
        <v/>
      </c>
      <c r="E18" s="100"/>
      <c r="F18" s="99" t="str">
        <f>IF(D18="","",F12)</f>
        <v/>
      </c>
      <c r="G18" s="99" t="str">
        <f>IF(D18="","",G12)</f>
        <v/>
      </c>
      <c r="H18" s="99"/>
      <c r="I18" s="6"/>
      <c r="J18" s="14" t="str">
        <f>IF(H18="","",(H18-E18)-(G18-F18))</f>
        <v/>
      </c>
      <c r="K18" s="13"/>
      <c r="L18" s="104"/>
      <c r="M18" s="38"/>
    </row>
    <row r="19" spans="2:13" s="28" customFormat="1" ht="25.5" customHeight="1" x14ac:dyDescent="0.2">
      <c r="B19" s="4" t="str">
        <f>IF(SSN!E16="","",SSN!B16)</f>
        <v/>
      </c>
      <c r="C19" s="13" t="str">
        <f>IF(SSN!E16="","",SSN!C16)</f>
        <v/>
      </c>
      <c r="D19" s="13" t="str">
        <f>IF(SSN!E16="","", "X")</f>
        <v/>
      </c>
      <c r="E19" s="100"/>
      <c r="F19" s="99" t="str">
        <f>IF(D19="","",F12)</f>
        <v/>
      </c>
      <c r="G19" s="99" t="str">
        <f>IF(D19="","",G12)</f>
        <v/>
      </c>
      <c r="H19" s="99"/>
      <c r="I19" s="6"/>
      <c r="J19" s="14" t="str">
        <f>IF(H19="","",(H19-E19)-(G19-F19))</f>
        <v/>
      </c>
      <c r="K19" s="13"/>
      <c r="L19" s="104"/>
      <c r="M19" s="38"/>
    </row>
    <row r="20" spans="2:13" s="28" customFormat="1" ht="25.5" customHeight="1" x14ac:dyDescent="0.2">
      <c r="B20" s="4" t="str">
        <f>IF(SSN!E17="","",SSN!B17)</f>
        <v/>
      </c>
      <c r="C20" s="13" t="str">
        <f>IF(SSN!E17="","",SSN!C17)</f>
        <v/>
      </c>
      <c r="D20" s="13" t="str">
        <f>IF(SSN!E17="","", "X")</f>
        <v/>
      </c>
      <c r="E20" s="100"/>
      <c r="F20" s="99" t="str">
        <f>IF(D20="","",F12)</f>
        <v/>
      </c>
      <c r="G20" s="99" t="str">
        <f>IF(D20="","",G12)</f>
        <v/>
      </c>
      <c r="H20" s="99"/>
      <c r="I20" s="6"/>
      <c r="J20" s="14" t="str">
        <f>IF(H20="","",(H20-E20)-(G20-F20))</f>
        <v/>
      </c>
      <c r="K20" s="13"/>
      <c r="L20" s="104"/>
      <c r="M20" s="38"/>
    </row>
    <row r="21" spans="2:13" ht="25.5" customHeight="1" x14ac:dyDescent="0.15">
      <c r="B21" s="4"/>
      <c r="C21" s="5"/>
      <c r="D21" s="34" t="s">
        <v>30</v>
      </c>
      <c r="E21" s="279"/>
      <c r="F21" s="279"/>
      <c r="G21" s="279"/>
      <c r="H21" s="279"/>
      <c r="I21" s="279"/>
      <c r="J21" s="279"/>
      <c r="K21" s="279"/>
      <c r="L21" s="279"/>
      <c r="M21" s="280"/>
    </row>
    <row r="22" spans="2:13" ht="25" customHeight="1" x14ac:dyDescent="0.15">
      <c r="B22" s="24" t="s">
        <v>139</v>
      </c>
      <c r="C22" s="101"/>
      <c r="D22" s="33"/>
      <c r="E22" s="281"/>
      <c r="F22" s="281"/>
      <c r="G22" s="281"/>
      <c r="H22" s="281"/>
      <c r="I22" s="281"/>
      <c r="J22" s="281"/>
      <c r="K22" s="281"/>
      <c r="L22" s="281"/>
      <c r="M22" s="282"/>
    </row>
    <row r="23" spans="2:13" ht="25.5" customHeight="1" x14ac:dyDescent="0.15">
      <c r="B23" s="24" t="s">
        <v>18</v>
      </c>
      <c r="C23" s="101"/>
      <c r="D23" s="257" t="s">
        <v>141</v>
      </c>
      <c r="E23" s="258"/>
      <c r="F23" s="285" t="s">
        <v>159</v>
      </c>
      <c r="G23" s="286"/>
      <c r="H23" s="248" t="s">
        <v>75</v>
      </c>
      <c r="I23" s="249"/>
      <c r="J23" s="249"/>
      <c r="K23" s="102"/>
      <c r="L23" s="24" t="s">
        <v>140</v>
      </c>
      <c r="M23" s="103"/>
    </row>
    <row r="24" spans="2:13" ht="4.5" customHeight="1" x14ac:dyDescent="0.15"/>
    <row r="25" spans="2:13" ht="16" x14ac:dyDescent="0.15">
      <c r="B25" s="276"/>
      <c r="C25" s="277"/>
      <c r="D25" s="277"/>
      <c r="E25" s="277"/>
      <c r="F25" s="277"/>
      <c r="G25" s="277"/>
      <c r="H25" s="277"/>
      <c r="I25" s="277"/>
      <c r="J25" s="277"/>
      <c r="K25" s="277"/>
      <c r="L25" s="277"/>
      <c r="M25" s="278"/>
    </row>
  </sheetData>
  <sheetProtection sheet="1" objects="1" scenarios="1"/>
  <mergeCells count="19">
    <mergeCell ref="B2:M2"/>
    <mergeCell ref="D4:F4"/>
    <mergeCell ref="H4:I4"/>
    <mergeCell ref="M6:M7"/>
    <mergeCell ref="B6:B7"/>
    <mergeCell ref="C6:C7"/>
    <mergeCell ref="L6:L7"/>
    <mergeCell ref="B25:M25"/>
    <mergeCell ref="F6:G6"/>
    <mergeCell ref="H6:H7"/>
    <mergeCell ref="I6:I7"/>
    <mergeCell ref="J6:J7"/>
    <mergeCell ref="E6:E7"/>
    <mergeCell ref="K6:K7"/>
    <mergeCell ref="D23:E23"/>
    <mergeCell ref="E21:M21"/>
    <mergeCell ref="E22:M22"/>
    <mergeCell ref="H23:J23"/>
    <mergeCell ref="F23:G23"/>
  </mergeCells>
  <phoneticPr fontId="2" type="noConversion"/>
  <conditionalFormatting sqref="E15:J15 J16:J20 J12:J14 I8">
    <cfRule type="cellIs" dxfId="188" priority="31" stopIfTrue="1" operator="equal">
      <formula>0</formula>
    </cfRule>
  </conditionalFormatting>
  <conditionalFormatting sqref="H12:I14 I9:I11">
    <cfRule type="cellIs" dxfId="187" priority="30" stopIfTrue="1" operator="equal">
      <formula>0</formula>
    </cfRule>
  </conditionalFormatting>
  <conditionalFormatting sqref="E16:E20">
    <cfRule type="cellIs" dxfId="186" priority="29" stopIfTrue="1" operator="equal">
      <formula>0</formula>
    </cfRule>
  </conditionalFormatting>
  <conditionalFormatting sqref="I16:I20">
    <cfRule type="cellIs" dxfId="185" priority="28" stopIfTrue="1" operator="equal">
      <formula>0</formula>
    </cfRule>
  </conditionalFormatting>
  <conditionalFormatting sqref="H16:H20">
    <cfRule type="cellIs" dxfId="184" priority="27" stopIfTrue="1" operator="equal">
      <formula>0</formula>
    </cfRule>
  </conditionalFormatting>
  <conditionalFormatting sqref="F8:G8">
    <cfRule type="cellIs" dxfId="183" priority="26" stopIfTrue="1" operator="equal">
      <formula>0</formula>
    </cfRule>
  </conditionalFormatting>
  <conditionalFormatting sqref="F9:G14">
    <cfRule type="cellIs" dxfId="182" priority="25" stopIfTrue="1" operator="equal">
      <formula>0</formula>
    </cfRule>
  </conditionalFormatting>
  <conditionalFormatting sqref="E8:E14">
    <cfRule type="cellIs" dxfId="181" priority="24" stopIfTrue="1" operator="equal">
      <formula>0</formula>
    </cfRule>
  </conditionalFormatting>
  <conditionalFormatting sqref="F16:G20">
    <cfRule type="cellIs" dxfId="180" priority="23" stopIfTrue="1" operator="equal">
      <formula>0</formula>
    </cfRule>
  </conditionalFormatting>
  <conditionalFormatting sqref="J10:J11">
    <cfRule type="containsBlanks" dxfId="179" priority="12">
      <formula>LEN(TRIM(J10))=0</formula>
    </cfRule>
    <cfRule type="cellIs" dxfId="178" priority="13" operator="greaterThan">
      <formula>20.01</formula>
    </cfRule>
    <cfRule type="cellIs" dxfId="177" priority="14" operator="between">
      <formula>16.01</formula>
      <formula>20</formula>
    </cfRule>
  </conditionalFormatting>
  <conditionalFormatting sqref="J8:J9">
    <cfRule type="containsText" dxfId="176" priority="7" operator="containsText" text="PREP">
      <formula>NOT(ISERROR(SEARCH("PREP",J8)))</formula>
    </cfRule>
    <cfRule type="containsBlanks" dxfId="175" priority="8">
      <formula>LEN(TRIM(J8))=0</formula>
    </cfRule>
    <cfRule type="cellIs" dxfId="174" priority="9" operator="greaterThan">
      <formula>20</formula>
    </cfRule>
    <cfRule type="cellIs" dxfId="173" priority="10" operator="between">
      <formula>16.05</formula>
      <formula>20</formula>
    </cfRule>
    <cfRule type="cellIs" dxfId="172" priority="11" operator="between">
      <formula>14.05</formula>
      <formula>16</formula>
    </cfRule>
  </conditionalFormatting>
  <conditionalFormatting sqref="M23">
    <cfRule type="cellIs" dxfId="171" priority="5" operator="greaterThan">
      <formula>0.1</formula>
    </cfRule>
  </conditionalFormatting>
  <conditionalFormatting sqref="H10:H11">
    <cfRule type="cellIs" dxfId="170" priority="4" stopIfTrue="1" operator="equal">
      <formula>0</formula>
    </cfRule>
  </conditionalFormatting>
  <conditionalFormatting sqref="H8">
    <cfRule type="cellIs" dxfId="169" priority="3" stopIfTrue="1" operator="equal">
      <formula>0</formula>
    </cfRule>
  </conditionalFormatting>
  <conditionalFormatting sqref="H9">
    <cfRule type="cellIs" dxfId="168" priority="2" stopIfTrue="1" operator="equal">
      <formula>0</formula>
    </cfRule>
  </conditionalFormatting>
  <printOptions horizontalCentered="1" verticalCentered="1"/>
  <pageMargins left="0.25" right="0.25" top="0.5" bottom="0.5" header="0.25" footer="0.25"/>
  <pageSetup scale="72"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51" stopIfTrue="1" id="{AF893C68-84CA-0F45-9BF7-0627E3205663}">
            <xm:f>NOT(ISERROR(SEARCH("YES",Sunday!K8)))</xm:f>
            <x14:dxf>
              <font>
                <color auto="1"/>
              </font>
              <fill>
                <patternFill patternType="solid">
                  <fgColor indexed="64"/>
                  <bgColor indexed="51"/>
                </patternFill>
              </fill>
            </x14:dxf>
          </x14:cfRule>
          <xm:sqref>K8:K11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pageSetUpPr fitToPage="1"/>
  </sheetPr>
  <dimension ref="B1:M25"/>
  <sheetViews>
    <sheetView zoomScaleNormal="75" workbookViewId="0">
      <selection activeCell="C22" sqref="C22"/>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114</v>
      </c>
      <c r="C4" s="112" t="str">
        <f>Sunday!C4</f>
        <v>"DOAF"</v>
      </c>
      <c r="D4" s="241" t="s">
        <v>10</v>
      </c>
      <c r="E4" s="242"/>
      <c r="F4" s="243"/>
      <c r="G4" s="23" t="s">
        <v>31</v>
      </c>
      <c r="H4" s="283">
        <f>Monday!H4+1</f>
        <v>44117</v>
      </c>
      <c r="I4" s="284"/>
      <c r="J4" s="20" t="s">
        <v>109</v>
      </c>
      <c r="K4" s="19" t="s">
        <v>44</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ht="25.5" customHeight="1" x14ac:dyDescent="0.15">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7"/>
      <c r="M8" s="10" t="e">
        <f>IF(E8="PREP", "PREP", IF(Monday!H8 &lt; 24, ABS(Monday!H8-24)+E8, (24-Monday!H8)+E8))</f>
        <v>#VALUE!</v>
      </c>
    </row>
    <row r="9" spans="2:13" ht="25.5" customHeight="1" x14ac:dyDescent="0.15">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7"/>
      <c r="M9" s="30" t="str">
        <f>IF(E9="PREP", "PREP", IF(Monday!H9 &lt; 24, ABS(Monday!H9-24)+E9, (24-Monday!H9)+E9))</f>
        <v>PREP</v>
      </c>
    </row>
    <row r="10" spans="2:13" ht="25.5" customHeight="1" x14ac:dyDescent="0.15">
      <c r="B10" s="4" t="str">
        <f>IF(SSN!B7="","",SSN!B7)</f>
        <v>Name #3</v>
      </c>
      <c r="C10" s="13" t="str">
        <f>IF(SSN!C7="","",SSN!C7)</f>
        <v>2nd AD</v>
      </c>
      <c r="D10" s="13" t="s">
        <v>106</v>
      </c>
      <c r="E10" s="99"/>
      <c r="F10" s="6"/>
      <c r="G10" s="6"/>
      <c r="H10" s="6" t="str">
        <f>IF(F23="Y", IF(C23="","",C23+(K23/10)+1), IF(C23="","",C23+(K23/10)+0.5))</f>
        <v/>
      </c>
      <c r="I10" s="6"/>
      <c r="J10" s="14" t="str">
        <f>IF(H10="","",(H10-E10)-(G10-F10))</f>
        <v/>
      </c>
      <c r="K10" s="13" t="str">
        <f>IF(OR(E10="", H10=""), "", IF(AND(E10 &lt;= 9, H10 &gt; 19.5), "YES", ""))</f>
        <v/>
      </c>
      <c r="L10" s="17"/>
      <c r="M10" s="30" t="str">
        <f>IF(E10="", "", IF(Monday!H10 &lt; 24, ABS(Monday!H10-24)+E10, (24-Monday!H10)+E10))</f>
        <v/>
      </c>
    </row>
    <row r="11" spans="2:13" ht="25.5" customHeight="1" x14ac:dyDescent="0.15">
      <c r="B11" s="4" t="str">
        <f>IF(SSN!B8="","",SSN!B8)</f>
        <v>Name #4</v>
      </c>
      <c r="C11" s="13" t="str">
        <f>IF(SSN!C8="","",SSN!C8)</f>
        <v>2nd 2nd AD</v>
      </c>
      <c r="D11" s="13" t="s">
        <v>106</v>
      </c>
      <c r="E11" s="99"/>
      <c r="F11" s="6"/>
      <c r="G11" s="14"/>
      <c r="H11" s="14" t="str">
        <f>IF(F23="Y", IF(C23="","",C23+(K23/10)+1), IF(C23="","",C23+(K23/10)+0.5))</f>
        <v/>
      </c>
      <c r="I11" s="14"/>
      <c r="J11" s="14" t="str">
        <f>IF(H11="","",(H11-E11)-(G11-F11))</f>
        <v/>
      </c>
      <c r="K11" s="13" t="str">
        <f>IF(OR(E11="", H11=""), "", IF(AND(E11 &lt;= 9, H11 &gt; 19.5), "YES", ""))</f>
        <v/>
      </c>
      <c r="L11" s="17"/>
      <c r="M11" s="30" t="str">
        <f>IF(E11="", "", IF(Monday!H11 &lt; 24, ABS(Monday!H11-24)+E11, (24-Monday!H11)+E11))</f>
        <v/>
      </c>
    </row>
    <row r="12" spans="2:13" ht="25.5" customHeight="1" x14ac:dyDescent="0.15">
      <c r="B12" s="4" t="str">
        <f>IF(SSN!B9="","",SSN!B9)</f>
        <v>Name #5</v>
      </c>
      <c r="C12" s="13" t="str">
        <f>IF(SSN!C9="","",SSN!C9)</f>
        <v>2nd 2nd AD</v>
      </c>
      <c r="D12" s="13" t="s">
        <v>106</v>
      </c>
      <c r="E12" s="99"/>
      <c r="F12" s="99"/>
      <c r="G12" s="99" t="str">
        <f>IF(F12="","",F12+0.5)</f>
        <v/>
      </c>
      <c r="H12" s="99"/>
      <c r="I12" s="6"/>
      <c r="J12" s="14" t="str">
        <f>IF(H12="","",(H12-E12)-(G12-F12))</f>
        <v/>
      </c>
      <c r="K12" s="13"/>
      <c r="L12" s="17"/>
      <c r="M12" s="30" t="str">
        <f>IF(E12="", "", IF(Monday!H12 &lt; 24, ABS(Monday!H12-24)+E12, (24-Monday!H12)+E12))</f>
        <v/>
      </c>
    </row>
    <row r="13" spans="2:13" ht="25.5" customHeight="1" x14ac:dyDescent="0.15">
      <c r="B13" s="4" t="str">
        <f>IF(SSN!B10="","",SSN!B10)</f>
        <v>Name #6</v>
      </c>
      <c r="C13" s="13" t="str">
        <f>IF(SSN!C10="","",SSN!C10)</f>
        <v>Set PA</v>
      </c>
      <c r="D13" s="13" t="s">
        <v>106</v>
      </c>
      <c r="E13" s="99"/>
      <c r="F13" s="99">
        <f>IF(F$12="",,F$12)</f>
        <v>0</v>
      </c>
      <c r="G13" s="99">
        <f>IF(G$12="",,G$12)</f>
        <v>0</v>
      </c>
      <c r="H13" s="99"/>
      <c r="I13" s="6"/>
      <c r="J13" s="14" t="str">
        <f>IF(H13="","",(H13-E13)-(G13-F13))</f>
        <v/>
      </c>
      <c r="K13" s="13"/>
      <c r="L13" s="17"/>
      <c r="M13" s="30" t="str">
        <f>IF(E13="", "", IF(Monday!H13 &lt; 24, ABS(Monday!H13-24)+E13, (24-Monday!H13)+E13))</f>
        <v/>
      </c>
    </row>
    <row r="14" spans="2:13" ht="25.5" customHeight="1" x14ac:dyDescent="0.15">
      <c r="B14" s="4" t="str">
        <f>IF(SSN!B11="","",SSN!B11)</f>
        <v>Name #7</v>
      </c>
      <c r="C14" s="13" t="str">
        <f>IF(SSN!C11="","",SSN!C11)</f>
        <v>Set PA</v>
      </c>
      <c r="D14" s="13" t="s">
        <v>106</v>
      </c>
      <c r="E14" s="99"/>
      <c r="F14" s="99">
        <f>IF(F$12="",,F$12)</f>
        <v>0</v>
      </c>
      <c r="G14" s="99">
        <f>IF(G$12="",,G$12)</f>
        <v>0</v>
      </c>
      <c r="H14" s="99"/>
      <c r="I14" s="6"/>
      <c r="J14" s="14" t="str">
        <f>IF(H14="","",(H14-E14)-(G14-F14))</f>
        <v/>
      </c>
      <c r="K14" s="13"/>
      <c r="L14" s="17"/>
      <c r="M14" s="30" t="str">
        <f>IF(E14="", "", IF(Monday!H14 &lt; 24, ABS(Monday!H14-24)+E14, (24-Monday!H14)+E14))</f>
        <v/>
      </c>
    </row>
    <row r="15" spans="2:13" s="11" customFormat="1" ht="8.25" customHeight="1" x14ac:dyDescent="0.15">
      <c r="B15" s="7"/>
      <c r="C15" s="16"/>
      <c r="D15" s="16"/>
      <c r="E15" s="8"/>
      <c r="F15" s="8"/>
      <c r="G15" s="8"/>
      <c r="H15" s="8"/>
      <c r="I15" s="9"/>
      <c r="J15" s="8"/>
      <c r="K15" s="36"/>
      <c r="L15" s="35"/>
      <c r="M15" s="31"/>
    </row>
    <row r="16" spans="2:13" ht="25.5" customHeight="1" x14ac:dyDescent="0.15">
      <c r="B16" s="4" t="str">
        <f>IF(SSN!F13="","",SSN!B13)</f>
        <v>Day-Player 1</v>
      </c>
      <c r="C16" s="13" t="str">
        <f>IF(SSN!F13="","",SSN!C13)</f>
        <v>Add'l Set PA</v>
      </c>
      <c r="D16" s="13" t="str">
        <f>IF(SSN!F13="","", "X")</f>
        <v>X</v>
      </c>
      <c r="E16" s="100"/>
      <c r="F16" s="99">
        <f>IF(D16="","",F12)</f>
        <v>0</v>
      </c>
      <c r="G16" s="99" t="str">
        <f>IF(D16="","",G12)</f>
        <v/>
      </c>
      <c r="H16" s="99"/>
      <c r="I16" s="6"/>
      <c r="J16" s="14" t="str">
        <f>IF(H16="","",(H16-E16)-(G16-F16))</f>
        <v/>
      </c>
      <c r="K16" s="13"/>
      <c r="L16" s="17"/>
      <c r="M16" s="114" t="str">
        <f>IF(E16="", "", IF(Monday!H16 &lt; 24, ABS(Monday!H16-24)+E16, (24-Monday!H16)+E16))</f>
        <v/>
      </c>
    </row>
    <row r="17" spans="2:13" ht="25.5" customHeight="1" x14ac:dyDescent="0.15">
      <c r="B17" s="4" t="str">
        <f>IF(SSN!F14="","",SSN!B14)</f>
        <v/>
      </c>
      <c r="C17" s="13" t="str">
        <f>IF(SSN!F14="","",SSN!C14)</f>
        <v/>
      </c>
      <c r="D17" s="13" t="str">
        <f>IF(SSN!F14="","", "X")</f>
        <v/>
      </c>
      <c r="E17" s="100"/>
      <c r="F17" s="99" t="str">
        <f>IF(D17="","",F12)</f>
        <v/>
      </c>
      <c r="G17" s="99" t="str">
        <f>IF(D17="","",G12)</f>
        <v/>
      </c>
      <c r="H17" s="99"/>
      <c r="I17" s="6"/>
      <c r="J17" s="14" t="str">
        <f>IF(H17="","",(H17-E17)-(G17-F17))</f>
        <v/>
      </c>
      <c r="K17" s="13"/>
      <c r="L17" s="17"/>
      <c r="M17" s="30" t="str">
        <f>IF(E17="", "", IF(Monday!H17 &lt; 24, ABS(Monday!H17-24)+E17, (24-Monday!H17)+E17))</f>
        <v/>
      </c>
    </row>
    <row r="18" spans="2:13" ht="25.5" customHeight="1" x14ac:dyDescent="0.15">
      <c r="B18" s="4" t="str">
        <f>IF(SSN!F15="","",SSN!B15)</f>
        <v/>
      </c>
      <c r="C18" s="13" t="str">
        <f>IF(SSN!F15="","",SSN!C15)</f>
        <v/>
      </c>
      <c r="D18" s="13" t="str">
        <f>IF(SSN!F15="","", "X")</f>
        <v/>
      </c>
      <c r="E18" s="100"/>
      <c r="F18" s="99" t="str">
        <f>IF(D18="","",F12)</f>
        <v/>
      </c>
      <c r="G18" s="99" t="str">
        <f>IF(D18="","",G12)</f>
        <v/>
      </c>
      <c r="H18" s="99"/>
      <c r="I18" s="6"/>
      <c r="J18" s="14" t="str">
        <f>IF(H18="","",(H18-E18)-(G18-F18))</f>
        <v/>
      </c>
      <c r="K18" s="13"/>
      <c r="L18" s="17"/>
      <c r="M18" s="30" t="str">
        <f>IF(E18="", "", IF(Monday!H18 &lt; 24, ABS(Monday!H18-24)+E18, (24-Monday!H18)+E18))</f>
        <v/>
      </c>
    </row>
    <row r="19" spans="2:13" ht="25.5" customHeight="1" x14ac:dyDescent="0.15">
      <c r="B19" s="4" t="str">
        <f>IF(SSN!F16="","",SSN!B16)</f>
        <v/>
      </c>
      <c r="C19" s="13" t="str">
        <f>IF(SSN!F16="","",SSN!C16)</f>
        <v/>
      </c>
      <c r="D19" s="13" t="str">
        <f>IF(SSN!F16="","", "X")</f>
        <v/>
      </c>
      <c r="E19" s="100"/>
      <c r="F19" s="99" t="str">
        <f>IF(D19="","",F12)</f>
        <v/>
      </c>
      <c r="G19" s="99" t="str">
        <f>IF(D19="","",G12)</f>
        <v/>
      </c>
      <c r="H19" s="99"/>
      <c r="I19" s="6"/>
      <c r="J19" s="14" t="str">
        <f>IF(H19="","",(H19-E19)-(G19-F19))</f>
        <v/>
      </c>
      <c r="K19" s="13"/>
      <c r="L19" s="17"/>
      <c r="M19" s="30" t="str">
        <f>IF(E19="", "", IF(Monday!H19 &lt; 24, ABS(Monday!H19-24)+E19, (24-Monday!H19)+E19))</f>
        <v/>
      </c>
    </row>
    <row r="20" spans="2:13" ht="25.5" customHeight="1" x14ac:dyDescent="0.15">
      <c r="B20" s="4" t="str">
        <f>IF(SSN!F17="","",SSN!B17)</f>
        <v/>
      </c>
      <c r="C20" s="13" t="str">
        <f>IF(SSN!F17="","",SSN!C17)</f>
        <v/>
      </c>
      <c r="D20" s="13" t="str">
        <f>IF(SSN!F17="","", "X")</f>
        <v/>
      </c>
      <c r="E20" s="100"/>
      <c r="F20" s="99" t="str">
        <f>IF(D20="","",F12)</f>
        <v/>
      </c>
      <c r="G20" s="99" t="str">
        <f>IF(D20="","",G12)</f>
        <v/>
      </c>
      <c r="H20" s="99"/>
      <c r="I20" s="6"/>
      <c r="J20" s="14" t="str">
        <f>IF(H20="","",(H20-E20)-(G20-F20))</f>
        <v/>
      </c>
      <c r="K20" s="13"/>
      <c r="L20" s="17"/>
      <c r="M20" s="30" t="str">
        <f>IF(E20="", "", IF(Monday!H20 &lt; 24, ABS(Monday!H20-24)+E20, (24-Monday!H20)+E20))</f>
        <v/>
      </c>
    </row>
    <row r="21" spans="2:13" ht="25.5" customHeight="1" x14ac:dyDescent="0.15">
      <c r="B21" s="39"/>
      <c r="C21" s="4"/>
      <c r="D21" s="34" t="s">
        <v>30</v>
      </c>
      <c r="E21" s="279"/>
      <c r="F21" s="279"/>
      <c r="G21" s="279"/>
      <c r="H21" s="279"/>
      <c r="I21" s="279"/>
      <c r="J21" s="279"/>
      <c r="K21" s="279"/>
      <c r="L21" s="279"/>
      <c r="M21" s="280"/>
    </row>
    <row r="22" spans="2:13" ht="25" customHeight="1" x14ac:dyDescent="0.15">
      <c r="B22" s="24" t="s">
        <v>139</v>
      </c>
      <c r="C22" s="101"/>
      <c r="D22" s="33"/>
      <c r="E22" s="281"/>
      <c r="F22" s="281"/>
      <c r="G22" s="281"/>
      <c r="H22" s="281"/>
      <c r="I22" s="281"/>
      <c r="J22" s="281"/>
      <c r="K22" s="281"/>
      <c r="L22" s="281"/>
      <c r="M22" s="282"/>
    </row>
    <row r="23" spans="2:13" ht="25.5" customHeight="1" x14ac:dyDescent="0.15">
      <c r="B23" s="24" t="s">
        <v>18</v>
      </c>
      <c r="C23" s="101"/>
      <c r="D23" s="257" t="s">
        <v>141</v>
      </c>
      <c r="E23" s="258"/>
      <c r="F23" s="285"/>
      <c r="G23" s="286"/>
      <c r="H23" s="248" t="s">
        <v>75</v>
      </c>
      <c r="I23" s="249"/>
      <c r="J23" s="249"/>
      <c r="K23" s="102"/>
      <c r="L23" s="24" t="s">
        <v>140</v>
      </c>
      <c r="M23" s="103"/>
    </row>
    <row r="24" spans="2:13" ht="4.5" customHeight="1" x14ac:dyDescent="0.15"/>
    <row r="25" spans="2:13" ht="16" x14ac:dyDescent="0.15">
      <c r="B25" s="261"/>
      <c r="C25" s="262"/>
      <c r="D25" s="262"/>
      <c r="E25" s="262"/>
      <c r="F25" s="262"/>
      <c r="G25" s="262"/>
      <c r="H25" s="262"/>
      <c r="I25" s="262"/>
      <c r="J25" s="262"/>
      <c r="K25" s="262"/>
      <c r="L25" s="262"/>
      <c r="M25" s="263"/>
    </row>
  </sheetData>
  <sheetProtection sheet="1" objects="1" scenarios="1"/>
  <mergeCells count="19">
    <mergeCell ref="H23:J23"/>
    <mergeCell ref="D23:E23"/>
    <mergeCell ref="M6:M7"/>
    <mergeCell ref="B25:M25"/>
    <mergeCell ref="H6:H7"/>
    <mergeCell ref="I6:I7"/>
    <mergeCell ref="E21:M21"/>
    <mergeCell ref="E22:M22"/>
    <mergeCell ref="K6:K7"/>
    <mergeCell ref="F23:G23"/>
    <mergeCell ref="B2:M2"/>
    <mergeCell ref="D4:F4"/>
    <mergeCell ref="H4:I4"/>
    <mergeCell ref="B6:B7"/>
    <mergeCell ref="C6:C7"/>
    <mergeCell ref="E6:E7"/>
    <mergeCell ref="J6:J7"/>
    <mergeCell ref="F6:G6"/>
    <mergeCell ref="L6:L7"/>
  </mergeCells>
  <phoneticPr fontId="2" type="noConversion"/>
  <conditionalFormatting sqref="E15:J15 J16:J20 J12:J14 F18:G18">
    <cfRule type="cellIs" dxfId="166" priority="47" stopIfTrue="1" operator="equal">
      <formula>0</formula>
    </cfRule>
  </conditionalFormatting>
  <conditionalFormatting sqref="H10:I14">
    <cfRule type="cellIs" dxfId="165" priority="46" stopIfTrue="1" operator="equal">
      <formula>0</formula>
    </cfRule>
  </conditionalFormatting>
  <conditionalFormatting sqref="E16:E20">
    <cfRule type="cellIs" dxfId="164" priority="45" stopIfTrue="1" operator="equal">
      <formula>0</formula>
    </cfRule>
  </conditionalFormatting>
  <conditionalFormatting sqref="I16:I20">
    <cfRule type="cellIs" dxfId="163" priority="44" stopIfTrue="1" operator="equal">
      <formula>0</formula>
    </cfRule>
  </conditionalFormatting>
  <conditionalFormatting sqref="H16:H20">
    <cfRule type="cellIs" dxfId="162" priority="43" stopIfTrue="1" operator="equal">
      <formula>0</formula>
    </cfRule>
  </conditionalFormatting>
  <conditionalFormatting sqref="F8:G8">
    <cfRule type="cellIs" dxfId="161" priority="42" stopIfTrue="1" operator="equal">
      <formula>0</formula>
    </cfRule>
  </conditionalFormatting>
  <conditionalFormatting sqref="F10:G14">
    <cfRule type="cellIs" dxfId="160" priority="41" stopIfTrue="1" operator="equal">
      <formula>0</formula>
    </cfRule>
  </conditionalFormatting>
  <conditionalFormatting sqref="E10:E14">
    <cfRule type="cellIs" dxfId="159" priority="40" stopIfTrue="1" operator="equal">
      <formula>0</formula>
    </cfRule>
  </conditionalFormatting>
  <conditionalFormatting sqref="F16:G17 F19:G20">
    <cfRule type="cellIs" dxfId="158" priority="39" stopIfTrue="1" operator="equal">
      <formula>0</formula>
    </cfRule>
  </conditionalFormatting>
  <conditionalFormatting sqref="F9:G9">
    <cfRule type="cellIs" dxfId="157" priority="29" stopIfTrue="1" operator="equal">
      <formula>0</formula>
    </cfRule>
  </conditionalFormatting>
  <conditionalFormatting sqref="M8:M14 M16:M20">
    <cfRule type="cellIs" dxfId="156" priority="22" operator="lessThan">
      <formula>9</formula>
    </cfRule>
  </conditionalFormatting>
  <conditionalFormatting sqref="M15">
    <cfRule type="cellIs" dxfId="155" priority="21" stopIfTrue="1" operator="equal">
      <formula>0</formula>
    </cfRule>
  </conditionalFormatting>
  <conditionalFormatting sqref="M16:M20">
    <cfRule type="cellIs" dxfId="154" priority="20" operator="greaterThan">
      <formula>18</formula>
    </cfRule>
  </conditionalFormatting>
  <conditionalFormatting sqref="H8:I8">
    <cfRule type="cellIs" dxfId="153" priority="19" stopIfTrue="1" operator="equal">
      <formula>0</formula>
    </cfRule>
  </conditionalFormatting>
  <conditionalFormatting sqref="H9:I9">
    <cfRule type="cellIs" dxfId="152" priority="18" stopIfTrue="1" operator="equal">
      <formula>0</formula>
    </cfRule>
  </conditionalFormatting>
  <conditionalFormatting sqref="E8:E9">
    <cfRule type="cellIs" dxfId="151" priority="12" stopIfTrue="1" operator="equal">
      <formula>0</formula>
    </cfRule>
  </conditionalFormatting>
  <conditionalFormatting sqref="J10:J11">
    <cfRule type="containsBlanks" dxfId="150" priority="9">
      <formula>LEN(TRIM(J10))=0</formula>
    </cfRule>
    <cfRule type="cellIs" dxfId="149" priority="10" operator="greaterThan">
      <formula>20.01</formula>
    </cfRule>
    <cfRule type="cellIs" dxfId="148" priority="11" operator="between">
      <formula>16.01</formula>
      <formula>20</formula>
    </cfRule>
  </conditionalFormatting>
  <conditionalFormatting sqref="J8:J9">
    <cfRule type="containsText" dxfId="147" priority="4" operator="containsText" text="PREP">
      <formula>NOT(ISERROR(SEARCH("PREP",J8)))</formula>
    </cfRule>
    <cfRule type="containsBlanks" dxfId="146" priority="5">
      <formula>LEN(TRIM(J8))=0</formula>
    </cfRule>
    <cfRule type="cellIs" dxfId="145" priority="6" operator="greaterThan">
      <formula>20</formula>
    </cfRule>
    <cfRule type="cellIs" dxfId="144" priority="7" operator="between">
      <formula>16.05</formula>
      <formula>20</formula>
    </cfRule>
    <cfRule type="cellIs" dxfId="143" priority="8" operator="between">
      <formula>14.05</formula>
      <formula>16</formula>
    </cfRule>
  </conditionalFormatting>
  <conditionalFormatting sqref="M23">
    <cfRule type="cellIs" dxfId="142" priority="2" operator="greaterThan">
      <formula>0.1</formula>
    </cfRule>
  </conditionalFormatting>
  <printOptions horizontalCentered="1" verticalCentered="1"/>
  <pageMargins left="0.25" right="0.25" top="0.5" bottom="0.5" header="0.25" footer="0.25"/>
  <pageSetup scale="72"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71" stopIfTrue="1" id="{6D3DD7FC-CC3F-6748-AF9F-AF6088FE3C69}">
            <xm:f>NOT(ISERROR(SEARCH("YES",Sunday!K8)))</xm:f>
            <x14:dxf>
              <font>
                <color auto="1"/>
              </font>
              <fill>
                <patternFill patternType="solid">
                  <fgColor indexed="64"/>
                  <bgColor indexed="51"/>
                </patternFill>
              </fill>
            </x14:dxf>
          </x14:cfRule>
          <xm:sqref>K8:K11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B1:M25"/>
  <sheetViews>
    <sheetView zoomScaleNormal="100" workbookViewId="0">
      <selection activeCell="C22" sqref="C22"/>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114</v>
      </c>
      <c r="C4" s="112" t="str">
        <f>Sunday!C4</f>
        <v>"DOAF"</v>
      </c>
      <c r="D4" s="241" t="s">
        <v>10</v>
      </c>
      <c r="E4" s="242"/>
      <c r="F4" s="243"/>
      <c r="G4" s="23" t="s">
        <v>31</v>
      </c>
      <c r="H4" s="283">
        <f>Tuesday!H4+1</f>
        <v>44118</v>
      </c>
      <c r="I4" s="284"/>
      <c r="J4" s="20" t="s">
        <v>109</v>
      </c>
      <c r="K4" s="19" t="s">
        <v>43</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ht="25.5" customHeight="1" x14ac:dyDescent="0.15">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7"/>
      <c r="M8" s="30" t="e">
        <f>IF(E8="PREP", "PREP", IF(Tuesday!H8 &lt; 24, ABS(Tuesday!H8-24)+E8, (24-Tuesday!H8)+E8))</f>
        <v>#VALUE!</v>
      </c>
    </row>
    <row r="9" spans="2:13" ht="25.5" customHeight="1" x14ac:dyDescent="0.15">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7"/>
      <c r="M9" s="30" t="str">
        <f>IF(E9="PREP", "PREP", IF(Tuesday!H9 &lt; 24, ABS(Tuesday!H9-24)+E9, (24-Tuesday!H9)+E9))</f>
        <v>PREP</v>
      </c>
    </row>
    <row r="10" spans="2:13" ht="25.5" customHeight="1" x14ac:dyDescent="0.15">
      <c r="B10" s="4" t="str">
        <f>IF(SSN!B7="","",SSN!B7)</f>
        <v>Name #3</v>
      </c>
      <c r="C10" s="13" t="str">
        <f>IF(SSN!C7="","",SSN!C7)</f>
        <v>2nd AD</v>
      </c>
      <c r="D10" s="13" t="s">
        <v>106</v>
      </c>
      <c r="E10" s="99"/>
      <c r="F10" s="6"/>
      <c r="G10" s="6"/>
      <c r="H10" s="6" t="str">
        <f>IF(F23="Y", IF(C23="","",C23+(K23/10)+1), IF(C23="","",C23+(K23/10)+0.5))</f>
        <v/>
      </c>
      <c r="I10" s="6"/>
      <c r="J10" s="14" t="str">
        <f>IF(H10="","",(H10-E10)-(G10-F10))</f>
        <v/>
      </c>
      <c r="K10" s="13" t="str">
        <f>IF(OR(E10="", H10=""), "", IF(AND(E10 &lt;= 9, H10 &gt; 19.5), "YES", ""))</f>
        <v/>
      </c>
      <c r="L10" s="17"/>
      <c r="M10" s="30" t="str">
        <f>IF(E10="", "", IF(Tuesday!H10 &lt; 24, ABS(Tuesday!H10-24)+E10, (24-Tuesday!H10)+E10))</f>
        <v/>
      </c>
    </row>
    <row r="11" spans="2:13" ht="25.5" customHeight="1" x14ac:dyDescent="0.15">
      <c r="B11" s="4" t="str">
        <f>IF(SSN!B8="","",SSN!B8)</f>
        <v>Name #4</v>
      </c>
      <c r="C11" s="13" t="str">
        <f>IF(SSN!C8="","",SSN!C8)</f>
        <v>2nd 2nd AD</v>
      </c>
      <c r="D11" s="13" t="s">
        <v>106</v>
      </c>
      <c r="E11" s="99"/>
      <c r="F11" s="6"/>
      <c r="G11" s="14"/>
      <c r="H11" s="14" t="str">
        <f>IF(F23="Y", IF(C23="","",C23+(K23/10)+1), IF(C23="","",C23+(K23/10)+0.5))</f>
        <v/>
      </c>
      <c r="I11" s="14"/>
      <c r="J11" s="14" t="str">
        <f>IF(H11="","",(H11-E11)-(G11-F11))</f>
        <v/>
      </c>
      <c r="K11" s="13" t="str">
        <f>IF(OR(E11="", H11=""), "", IF(AND(E11 &lt;= 9, H11 &gt; 19.5), "YES", ""))</f>
        <v/>
      </c>
      <c r="L11" s="17"/>
      <c r="M11" s="30" t="str">
        <f>IF(E11="", "", IF(Tuesday!H11 &lt; 24, ABS(Tuesday!H11-24)+E11, (24-Tuesday!H11)+E11))</f>
        <v/>
      </c>
    </row>
    <row r="12" spans="2:13" ht="25.5" customHeight="1" x14ac:dyDescent="0.15">
      <c r="B12" s="4" t="str">
        <f>IF(SSN!B9="","",SSN!B9)</f>
        <v>Name #5</v>
      </c>
      <c r="C12" s="13" t="str">
        <f>IF(SSN!C9="","",SSN!C9)</f>
        <v>2nd 2nd AD</v>
      </c>
      <c r="D12" s="13" t="s">
        <v>106</v>
      </c>
      <c r="E12" s="99"/>
      <c r="F12" s="99"/>
      <c r="G12" s="99" t="str">
        <f>IF(F12="","",F12+0.5)</f>
        <v/>
      </c>
      <c r="H12" s="99"/>
      <c r="I12" s="6"/>
      <c r="J12" s="14" t="str">
        <f>IF(H12="","",(H12-E12)-(G12-F12))</f>
        <v/>
      </c>
      <c r="K12" s="13"/>
      <c r="L12" s="17"/>
      <c r="M12" s="30" t="str">
        <f>IF(E12="", "", IF(Tuesday!H12 &lt; 24, ABS(Tuesday!H12-24)+E12, (24-Tuesday!H12)+E12))</f>
        <v/>
      </c>
    </row>
    <row r="13" spans="2:13" ht="25.5" customHeight="1" x14ac:dyDescent="0.15">
      <c r="B13" s="4" t="str">
        <f>IF(SSN!B10="","",SSN!B10)</f>
        <v>Name #6</v>
      </c>
      <c r="C13" s="13" t="str">
        <f>IF(SSN!C10="","",SSN!C10)</f>
        <v>Set PA</v>
      </c>
      <c r="D13" s="13" t="s">
        <v>106</v>
      </c>
      <c r="E13" s="99"/>
      <c r="F13" s="99">
        <f>IF(F$12="",,F$12)</f>
        <v>0</v>
      </c>
      <c r="G13" s="99">
        <f>IF(G$12="",,G$12)</f>
        <v>0</v>
      </c>
      <c r="H13" s="99"/>
      <c r="I13" s="6"/>
      <c r="J13" s="14" t="str">
        <f>IF(H13="","",(H13-E13)-(G13-F13))</f>
        <v/>
      </c>
      <c r="K13" s="13"/>
      <c r="L13" s="17"/>
      <c r="M13" s="30" t="str">
        <f>IF(E13="", "", IF(Tuesday!H13 &lt; 24, ABS(Tuesday!H13-24)+E13, (24-Tuesday!H13)+E13))</f>
        <v/>
      </c>
    </row>
    <row r="14" spans="2:13" ht="25.5" customHeight="1" x14ac:dyDescent="0.15">
      <c r="B14" s="4" t="str">
        <f>IF(SSN!B11="","",SSN!B11)</f>
        <v>Name #7</v>
      </c>
      <c r="C14" s="13" t="str">
        <f>IF(SSN!C11="","",SSN!C11)</f>
        <v>Set PA</v>
      </c>
      <c r="D14" s="13" t="s">
        <v>106</v>
      </c>
      <c r="E14" s="99"/>
      <c r="F14" s="99">
        <f>IF(F$12="",,F$12)</f>
        <v>0</v>
      </c>
      <c r="G14" s="99">
        <f>IF(G$12="",,G$12)</f>
        <v>0</v>
      </c>
      <c r="H14" s="99"/>
      <c r="I14" s="6"/>
      <c r="J14" s="14" t="str">
        <f>IF(H14="","",(H14-E14)-(G14-F14))</f>
        <v/>
      </c>
      <c r="K14" s="13"/>
      <c r="L14" s="17"/>
      <c r="M14" s="30" t="str">
        <f>IF(E14="", "", IF(Tuesday!H14 &lt; 24, ABS(Tuesday!H14-24)+E14, (24-Tuesday!H14)+E14))</f>
        <v/>
      </c>
    </row>
    <row r="15" spans="2:13" s="11" customFormat="1" ht="8.25" customHeight="1" x14ac:dyDescent="0.15">
      <c r="B15" s="7"/>
      <c r="C15" s="16"/>
      <c r="D15" s="16"/>
      <c r="E15" s="8"/>
      <c r="F15" s="8"/>
      <c r="G15" s="8"/>
      <c r="H15" s="8"/>
      <c r="I15" s="9"/>
      <c r="J15" s="8"/>
      <c r="K15" s="36"/>
      <c r="L15" s="35"/>
      <c r="M15" s="31"/>
    </row>
    <row r="16" spans="2:13" ht="25.5" customHeight="1" x14ac:dyDescent="0.15">
      <c r="B16" s="4" t="str">
        <f>IF(SSN!G13="","",SSN!B13)</f>
        <v>Day-Player 1</v>
      </c>
      <c r="C16" s="13" t="str">
        <f>IF(SSN!G13="","",SSN!C13)</f>
        <v>Add'l Set PA</v>
      </c>
      <c r="D16" s="13" t="str">
        <f>IF(SSN!G13="","", "X")</f>
        <v>X</v>
      </c>
      <c r="E16" s="100"/>
      <c r="F16" s="99">
        <f>IF(D16="","",F12)</f>
        <v>0</v>
      </c>
      <c r="G16" s="99" t="str">
        <f>IF(D16="","",G12)</f>
        <v/>
      </c>
      <c r="H16" s="99"/>
      <c r="I16" s="6"/>
      <c r="J16" s="14" t="str">
        <f>IF(H16="","",(H16-E16)-(G16-F16))</f>
        <v/>
      </c>
      <c r="K16" s="13"/>
      <c r="L16" s="17"/>
      <c r="M16" s="30" t="str">
        <f>IF(E16="", "", IF(Tuesday!H16 &lt; 24, ABS(Tuesday!H16-24)+E16, (24-Tuesday!H16)+E16))</f>
        <v/>
      </c>
    </row>
    <row r="17" spans="2:13" ht="25.5" customHeight="1" x14ac:dyDescent="0.15">
      <c r="B17" s="4" t="str">
        <f>IF(SSN!G14="","",SSN!B14)</f>
        <v/>
      </c>
      <c r="C17" s="13" t="str">
        <f>IF(SSN!G14="","",SSN!C14)</f>
        <v/>
      </c>
      <c r="D17" s="13" t="str">
        <f>IF(SSN!G14="","", "X")</f>
        <v/>
      </c>
      <c r="E17" s="100"/>
      <c r="F17" s="99" t="str">
        <f>IF(D17="","",F12)</f>
        <v/>
      </c>
      <c r="G17" s="99" t="str">
        <f>IF(D17="","",G12)</f>
        <v/>
      </c>
      <c r="H17" s="99"/>
      <c r="I17" s="6"/>
      <c r="J17" s="14" t="str">
        <f>IF(H17="","",(H17-E17)-(G17-F17))</f>
        <v/>
      </c>
      <c r="K17" s="13"/>
      <c r="L17" s="17"/>
      <c r="M17" s="30" t="str">
        <f>IF(E17="", "", IF(Tuesday!H17 &lt; 24, ABS(Tuesday!H17-24)+E17, (24-Tuesday!H17)+E17))</f>
        <v/>
      </c>
    </row>
    <row r="18" spans="2:13" ht="25.5" customHeight="1" x14ac:dyDescent="0.15">
      <c r="B18" s="4" t="str">
        <f>IF(SSN!G15="","",SSN!B15)</f>
        <v/>
      </c>
      <c r="C18" s="13" t="str">
        <f>IF(SSN!G15="","",SSN!C15)</f>
        <v/>
      </c>
      <c r="D18" s="13" t="str">
        <f>IF(SSN!G15="","", "X")</f>
        <v/>
      </c>
      <c r="E18" s="100"/>
      <c r="F18" s="99" t="str">
        <f>IF(D18="","",F12)</f>
        <v/>
      </c>
      <c r="G18" s="99" t="str">
        <f>IF(D18="","",G12)</f>
        <v/>
      </c>
      <c r="H18" s="99"/>
      <c r="I18" s="6"/>
      <c r="J18" s="14" t="str">
        <f>IF(H18="","",(H18-E18)-(G18-F18))</f>
        <v/>
      </c>
      <c r="K18" s="13"/>
      <c r="L18" s="17"/>
      <c r="M18" s="30" t="str">
        <f>IF(E18="", "", IF(Tuesday!H18 &lt; 24, ABS(Tuesday!H18-24)+E18, (24-Tuesday!H18)+E18))</f>
        <v/>
      </c>
    </row>
    <row r="19" spans="2:13" ht="25.5" customHeight="1" x14ac:dyDescent="0.15">
      <c r="B19" s="4" t="str">
        <f>IF(SSN!G16="","",SSN!B16)</f>
        <v/>
      </c>
      <c r="C19" s="13" t="str">
        <f>IF(SSN!G16="","",SSN!C16)</f>
        <v/>
      </c>
      <c r="D19" s="13" t="str">
        <f>IF(SSN!G16="","", "X")</f>
        <v/>
      </c>
      <c r="E19" s="100"/>
      <c r="F19" s="99" t="str">
        <f>IF(D19="","",F12)</f>
        <v/>
      </c>
      <c r="G19" s="99" t="str">
        <f>IF(D19="","",G12)</f>
        <v/>
      </c>
      <c r="H19" s="99"/>
      <c r="I19" s="6"/>
      <c r="J19" s="14" t="str">
        <f>IF(H19="","",(H19-E19)-(G19-F19))</f>
        <v/>
      </c>
      <c r="K19" s="13"/>
      <c r="L19" s="17"/>
      <c r="M19" s="30" t="str">
        <f>IF(E19="", "", IF(Tuesday!H19 &lt; 24, ABS(Tuesday!H19-24)+E19, (24-Tuesday!H19)+E19))</f>
        <v/>
      </c>
    </row>
    <row r="20" spans="2:13" ht="25.5" customHeight="1" x14ac:dyDescent="0.15">
      <c r="B20" s="4" t="str">
        <f>IF(SSN!G17="","",SSN!B17)</f>
        <v/>
      </c>
      <c r="C20" s="13" t="str">
        <f>IF(SSN!G17="","",SSN!C17)</f>
        <v/>
      </c>
      <c r="D20" s="13" t="str">
        <f>IF(SSN!G17="","", "X")</f>
        <v/>
      </c>
      <c r="E20" s="100"/>
      <c r="F20" s="99" t="str">
        <f>IF(D20="","",F12)</f>
        <v/>
      </c>
      <c r="G20" s="99" t="str">
        <f>IF(D20="","",G12)</f>
        <v/>
      </c>
      <c r="H20" s="99"/>
      <c r="I20" s="6"/>
      <c r="J20" s="14" t="str">
        <f>IF(H20="","",(H20-E20)-(G20-F20))</f>
        <v/>
      </c>
      <c r="K20" s="13"/>
      <c r="L20" s="17"/>
      <c r="M20" s="30" t="str">
        <f>IF(E20="", "", IF(Tuesday!H20 &lt; 24, ABS(Tuesday!H20-24)+E20, (24-Tuesday!H20)+E20))</f>
        <v/>
      </c>
    </row>
    <row r="21" spans="2:13" ht="25.5" customHeight="1" x14ac:dyDescent="0.15">
      <c r="B21" s="4"/>
      <c r="C21" s="5"/>
      <c r="D21" s="34" t="s">
        <v>30</v>
      </c>
      <c r="E21" s="279"/>
      <c r="F21" s="279"/>
      <c r="G21" s="279"/>
      <c r="H21" s="279"/>
      <c r="I21" s="279"/>
      <c r="J21" s="279"/>
      <c r="K21" s="279"/>
      <c r="L21" s="279"/>
      <c r="M21" s="280"/>
    </row>
    <row r="22" spans="2:13" ht="25" customHeight="1" x14ac:dyDescent="0.15">
      <c r="B22" s="24" t="s">
        <v>139</v>
      </c>
      <c r="C22" s="101"/>
      <c r="D22" s="33"/>
      <c r="E22" s="281"/>
      <c r="F22" s="281"/>
      <c r="G22" s="281"/>
      <c r="H22" s="281"/>
      <c r="I22" s="281"/>
      <c r="J22" s="281"/>
      <c r="K22" s="281"/>
      <c r="L22" s="281"/>
      <c r="M22" s="282"/>
    </row>
    <row r="23" spans="2:13" ht="25.5" customHeight="1" x14ac:dyDescent="0.15">
      <c r="B23" s="24" t="s">
        <v>18</v>
      </c>
      <c r="C23" s="101"/>
      <c r="D23" s="257" t="s">
        <v>141</v>
      </c>
      <c r="E23" s="258"/>
      <c r="F23" s="285"/>
      <c r="G23" s="286"/>
      <c r="H23" s="248" t="s">
        <v>75</v>
      </c>
      <c r="I23" s="249"/>
      <c r="J23" s="249"/>
      <c r="K23" s="102"/>
      <c r="L23" s="24" t="s">
        <v>140</v>
      </c>
      <c r="M23" s="103"/>
    </row>
    <row r="24" spans="2:13" ht="4.5" customHeight="1" x14ac:dyDescent="0.15"/>
    <row r="25" spans="2:13" ht="16" x14ac:dyDescent="0.15">
      <c r="B25" s="261"/>
      <c r="C25" s="262"/>
      <c r="D25" s="262"/>
      <c r="E25" s="262"/>
      <c r="F25" s="262"/>
      <c r="G25" s="262"/>
      <c r="H25" s="262"/>
      <c r="I25" s="262"/>
      <c r="J25" s="262"/>
      <c r="K25" s="262"/>
      <c r="L25" s="262"/>
      <c r="M25" s="263"/>
    </row>
  </sheetData>
  <sheetProtection sheet="1" objects="1" scenarios="1"/>
  <mergeCells count="19">
    <mergeCell ref="B25:M25"/>
    <mergeCell ref="C6:C7"/>
    <mergeCell ref="M6:M7"/>
    <mergeCell ref="H6:H7"/>
    <mergeCell ref="I6:I7"/>
    <mergeCell ref="J6:J7"/>
    <mergeCell ref="E21:M21"/>
    <mergeCell ref="E22:M22"/>
    <mergeCell ref="K6:K7"/>
    <mergeCell ref="L6:L7"/>
    <mergeCell ref="B6:B7"/>
    <mergeCell ref="D23:E23"/>
    <mergeCell ref="B2:M2"/>
    <mergeCell ref="D4:F4"/>
    <mergeCell ref="H4:I4"/>
    <mergeCell ref="H23:J23"/>
    <mergeCell ref="F6:G6"/>
    <mergeCell ref="E6:E7"/>
    <mergeCell ref="F23:G23"/>
  </mergeCells>
  <phoneticPr fontId="2" type="noConversion"/>
  <conditionalFormatting sqref="E15:J15 J16:J20 J12:J14">
    <cfRule type="cellIs" dxfId="140" priority="53" stopIfTrue="1" operator="equal">
      <formula>0</formula>
    </cfRule>
  </conditionalFormatting>
  <conditionalFormatting sqref="H12:I14 I10:I11">
    <cfRule type="cellIs" dxfId="139" priority="52" stopIfTrue="1" operator="equal">
      <formula>0</formula>
    </cfRule>
  </conditionalFormatting>
  <conditionalFormatting sqref="E16:E20">
    <cfRule type="cellIs" dxfId="138" priority="51" stopIfTrue="1" operator="equal">
      <formula>0</formula>
    </cfRule>
  </conditionalFormatting>
  <conditionalFormatting sqref="I16:I20">
    <cfRule type="cellIs" dxfId="137" priority="50" stopIfTrue="1" operator="equal">
      <formula>0</formula>
    </cfRule>
  </conditionalFormatting>
  <conditionalFormatting sqref="H16:H20">
    <cfRule type="cellIs" dxfId="136" priority="49" stopIfTrue="1" operator="equal">
      <formula>0</formula>
    </cfRule>
  </conditionalFormatting>
  <conditionalFormatting sqref="F8:G8">
    <cfRule type="cellIs" dxfId="135" priority="48" stopIfTrue="1" operator="equal">
      <formula>0</formula>
    </cfRule>
  </conditionalFormatting>
  <conditionalFormatting sqref="F10:G14">
    <cfRule type="cellIs" dxfId="134" priority="47" stopIfTrue="1" operator="equal">
      <formula>0</formula>
    </cfRule>
  </conditionalFormatting>
  <conditionalFormatting sqref="E10:E14">
    <cfRule type="cellIs" dxfId="133" priority="46" stopIfTrue="1" operator="equal">
      <formula>0</formula>
    </cfRule>
  </conditionalFormatting>
  <conditionalFormatting sqref="F16:G20">
    <cfRule type="cellIs" dxfId="132" priority="45" stopIfTrue="1" operator="equal">
      <formula>0</formula>
    </cfRule>
  </conditionalFormatting>
  <conditionalFormatting sqref="F9:G9">
    <cfRule type="cellIs" dxfId="131" priority="35" stopIfTrue="1" operator="equal">
      <formula>0</formula>
    </cfRule>
  </conditionalFormatting>
  <conditionalFormatting sqref="M8:M14 M16:M20">
    <cfRule type="cellIs" dxfId="130" priority="27" operator="lessThan">
      <formula>9</formula>
    </cfRule>
  </conditionalFormatting>
  <conditionalFormatting sqref="M15">
    <cfRule type="cellIs" dxfId="129" priority="26" stopIfTrue="1" operator="equal">
      <formula>0</formula>
    </cfRule>
  </conditionalFormatting>
  <conditionalFormatting sqref="M16:M20">
    <cfRule type="cellIs" dxfId="128" priority="25" operator="greaterThan">
      <formula>18</formula>
    </cfRule>
  </conditionalFormatting>
  <conditionalFormatting sqref="I8">
    <cfRule type="cellIs" dxfId="127" priority="24" stopIfTrue="1" operator="equal">
      <formula>0</formula>
    </cfRule>
  </conditionalFormatting>
  <conditionalFormatting sqref="I9">
    <cfRule type="cellIs" dxfId="126" priority="23" stopIfTrue="1" operator="equal">
      <formula>0</formula>
    </cfRule>
  </conditionalFormatting>
  <conditionalFormatting sqref="E8:E9">
    <cfRule type="cellIs" dxfId="125" priority="17" stopIfTrue="1" operator="equal">
      <formula>0</formula>
    </cfRule>
  </conditionalFormatting>
  <conditionalFormatting sqref="J10:J11">
    <cfRule type="containsBlanks" dxfId="124" priority="14">
      <formula>LEN(TRIM(J10))=0</formula>
    </cfRule>
    <cfRule type="cellIs" dxfId="123" priority="15" operator="greaterThan">
      <formula>20.01</formula>
    </cfRule>
    <cfRule type="cellIs" dxfId="122" priority="16" operator="between">
      <formula>16.01</formula>
      <formula>20</formula>
    </cfRule>
  </conditionalFormatting>
  <conditionalFormatting sqref="J8:J9">
    <cfRule type="containsText" dxfId="121" priority="9" operator="containsText" text="PREP">
      <formula>NOT(ISERROR(SEARCH("PREP",J8)))</formula>
    </cfRule>
    <cfRule type="containsBlanks" dxfId="120" priority="10">
      <formula>LEN(TRIM(J8))=0</formula>
    </cfRule>
    <cfRule type="cellIs" dxfId="119" priority="11" operator="greaterThan">
      <formula>20</formula>
    </cfRule>
    <cfRule type="cellIs" dxfId="118" priority="12" operator="between">
      <formula>16.05</formula>
      <formula>20</formula>
    </cfRule>
    <cfRule type="cellIs" dxfId="117" priority="13" operator="between">
      <formula>14.05</formula>
      <formula>16</formula>
    </cfRule>
  </conditionalFormatting>
  <conditionalFormatting sqref="M23">
    <cfRule type="cellIs" dxfId="116" priority="7" operator="greaterThan">
      <formula>0.1</formula>
    </cfRule>
  </conditionalFormatting>
  <conditionalFormatting sqref="H10:H11">
    <cfRule type="cellIs" dxfId="115" priority="4" stopIfTrue="1" operator="equal">
      <formula>0</formula>
    </cfRule>
  </conditionalFormatting>
  <conditionalFormatting sqref="H8">
    <cfRule type="cellIs" dxfId="114" priority="3" stopIfTrue="1" operator="equal">
      <formula>0</formula>
    </cfRule>
  </conditionalFormatting>
  <conditionalFormatting sqref="H9">
    <cfRule type="cellIs" dxfId="113" priority="2" stopIfTrue="1" operator="equal">
      <formula>0</formula>
    </cfRule>
  </conditionalFormatting>
  <printOptions horizontalCentered="1" verticalCentered="1"/>
  <pageMargins left="0.25" right="0.25" top="0.5" bottom="0.5" header="0.5" footer="0.25"/>
  <pageSetup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80" stopIfTrue="1" id="{F4C152B9-0A0B-554E-9E29-E82955C57EFA}">
            <xm:f>NOT(ISERROR(SEARCH("YES",Sunday!K8)))</xm:f>
            <x14:dxf>
              <font>
                <color auto="1"/>
              </font>
              <fill>
                <patternFill patternType="solid">
                  <fgColor indexed="64"/>
                  <bgColor indexed="51"/>
                </patternFill>
              </fill>
            </x14:dxf>
          </x14:cfRule>
          <xm:sqref>K8:K11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pageSetUpPr fitToPage="1"/>
  </sheetPr>
  <dimension ref="B1:M25"/>
  <sheetViews>
    <sheetView zoomScaleNormal="75" workbookViewId="0">
      <selection activeCell="C22" sqref="C22"/>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113</v>
      </c>
      <c r="C4" s="42" t="str">
        <f>Sunday!C4</f>
        <v>"DOAF"</v>
      </c>
      <c r="D4" s="241" t="s">
        <v>10</v>
      </c>
      <c r="E4" s="242"/>
      <c r="F4" s="243"/>
      <c r="G4" s="23" t="s">
        <v>31</v>
      </c>
      <c r="H4" s="283">
        <f>Wednesday!H4+1</f>
        <v>44119</v>
      </c>
      <c r="I4" s="284"/>
      <c r="J4" s="20" t="s">
        <v>109</v>
      </c>
      <c r="K4" s="19" t="s">
        <v>42</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ht="25.5" customHeight="1" x14ac:dyDescent="0.15">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7"/>
      <c r="M8" s="30" t="e">
        <f>IF(E8="PREP", "PREP", IF(Wednesday!H8 &lt; 24, ABS(Wednesday!H8-24)+E8, (24-Wednesday!H8)+E8))</f>
        <v>#VALUE!</v>
      </c>
    </row>
    <row r="9" spans="2:13" ht="25.5" customHeight="1" x14ac:dyDescent="0.15">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7"/>
      <c r="M9" s="30" t="str">
        <f>IF(E9="PREP", "PREP", IF(Wednesday!H9 &lt; 24, ABS(Wednesday!H9-24)+E9, (24-Wednesday!H9)+E9))</f>
        <v>PREP</v>
      </c>
    </row>
    <row r="10" spans="2:13" ht="25.5" customHeight="1" x14ac:dyDescent="0.15">
      <c r="B10" s="4" t="str">
        <f>IF(SSN!B7="","",SSN!B7)</f>
        <v>Name #3</v>
      </c>
      <c r="C10" s="13" t="str">
        <f>IF(SSN!C7="","",SSN!C7)</f>
        <v>2nd AD</v>
      </c>
      <c r="D10" s="13" t="s">
        <v>106</v>
      </c>
      <c r="E10" s="99"/>
      <c r="F10" s="6"/>
      <c r="G10" s="6"/>
      <c r="H10" s="6" t="str">
        <f>IF(F23="Y", IF(C23="","",C23+(K23/10)+1), IF(C23="","",C23+(K23/10)+0.5))</f>
        <v/>
      </c>
      <c r="I10" s="6"/>
      <c r="J10" s="14" t="str">
        <f>IF(H10="","",(H10-E10)-(G10-F10))</f>
        <v/>
      </c>
      <c r="K10" s="13" t="str">
        <f>IF(OR(E10="", H10=""), "", IF(AND(E10 &lt;= 9, H10 &gt; 19.5), "YES", ""))</f>
        <v/>
      </c>
      <c r="L10" s="17"/>
      <c r="M10" s="30" t="str">
        <f>IF(E10="", "", IF(Wednesday!H10 &lt; 24, ABS(Wednesday!H10-24)+E10, (24-Wednesday!H10)+E10))</f>
        <v/>
      </c>
    </row>
    <row r="11" spans="2:13" ht="25.5" customHeight="1" x14ac:dyDescent="0.15">
      <c r="B11" s="4" t="str">
        <f>IF(SSN!B8="","",SSN!B8)</f>
        <v>Name #4</v>
      </c>
      <c r="C11" s="13" t="str">
        <f>IF(SSN!C8="","",SSN!C8)</f>
        <v>2nd 2nd AD</v>
      </c>
      <c r="D11" s="13" t="s">
        <v>106</v>
      </c>
      <c r="E11" s="99"/>
      <c r="F11" s="6"/>
      <c r="G11" s="14"/>
      <c r="H11" s="14" t="str">
        <f>IF(F23="Y", IF(C23="","",C23+(K23/10)+1), IF(C23="","",C23+(K23/10)+0.5))</f>
        <v/>
      </c>
      <c r="I11" s="14"/>
      <c r="J11" s="14" t="str">
        <f>IF(H11="","",(H11-E11)-(G11-F11))</f>
        <v/>
      </c>
      <c r="K11" s="13" t="str">
        <f>IF(OR(E11="", H11=""), "", IF(AND(E11 &lt;= 9, H11 &gt; 19.5), "YES", ""))</f>
        <v/>
      </c>
      <c r="L11" s="17"/>
      <c r="M11" s="30" t="str">
        <f>IF(E11="", "", IF(Wednesday!H11 &lt; 24, ABS(Wednesday!H11-24)+E11, (24-Wednesday!H11)+E11))</f>
        <v/>
      </c>
    </row>
    <row r="12" spans="2:13" ht="25.5" customHeight="1" x14ac:dyDescent="0.15">
      <c r="B12" s="4" t="str">
        <f>IF(SSN!B9="","",SSN!B9)</f>
        <v>Name #5</v>
      </c>
      <c r="C12" s="13" t="str">
        <f>IF(SSN!C9="","",SSN!C9)</f>
        <v>2nd 2nd AD</v>
      </c>
      <c r="D12" s="13" t="s">
        <v>106</v>
      </c>
      <c r="E12" s="99"/>
      <c r="F12" s="99"/>
      <c r="G12" s="99" t="str">
        <f>IF(F12="","",F12+0.5)</f>
        <v/>
      </c>
      <c r="H12" s="99"/>
      <c r="I12" s="6"/>
      <c r="J12" s="14" t="str">
        <f>IF(H12="","",(H12-E12)-(G12-F12))</f>
        <v/>
      </c>
      <c r="K12" s="13"/>
      <c r="L12" s="17"/>
      <c r="M12" s="30" t="str">
        <f>IF(E12="", "", IF(Wednesday!H12 &lt; 24, ABS(Wednesday!H12-24)+E12, (24-Wednesday!H12)+E12))</f>
        <v/>
      </c>
    </row>
    <row r="13" spans="2:13" ht="25.5" customHeight="1" x14ac:dyDescent="0.15">
      <c r="B13" s="4" t="str">
        <f>IF(SSN!B10="","",SSN!B10)</f>
        <v>Name #6</v>
      </c>
      <c r="C13" s="13" t="str">
        <f>IF(SSN!C10="","",SSN!C10)</f>
        <v>Set PA</v>
      </c>
      <c r="D13" s="13" t="s">
        <v>106</v>
      </c>
      <c r="E13" s="99"/>
      <c r="F13" s="99">
        <f>IF(F$12="",,F$12)</f>
        <v>0</v>
      </c>
      <c r="G13" s="99">
        <f>IF(G$12="",,G$12)</f>
        <v>0</v>
      </c>
      <c r="H13" s="99"/>
      <c r="I13" s="6"/>
      <c r="J13" s="14" t="str">
        <f>IF(H13="","",(H13-E13)-(G13-F13))</f>
        <v/>
      </c>
      <c r="K13" s="13"/>
      <c r="L13" s="17"/>
      <c r="M13" s="30" t="str">
        <f>IF(E13="", "", IF(Wednesday!H13 &lt; 24, ABS(Wednesday!H13-24)+E13, (24-Wednesday!H13)+E13))</f>
        <v/>
      </c>
    </row>
    <row r="14" spans="2:13" ht="25.5" customHeight="1" x14ac:dyDescent="0.15">
      <c r="B14" s="4" t="str">
        <f>IF(SSN!B11="","",SSN!B11)</f>
        <v>Name #7</v>
      </c>
      <c r="C14" s="13" t="str">
        <f>IF(SSN!C11="","",SSN!C11)</f>
        <v>Set PA</v>
      </c>
      <c r="D14" s="13" t="s">
        <v>106</v>
      </c>
      <c r="E14" s="99"/>
      <c r="F14" s="99">
        <f>IF(F$12="",,F$12)</f>
        <v>0</v>
      </c>
      <c r="G14" s="99">
        <f>IF(G$12="",,G$12)</f>
        <v>0</v>
      </c>
      <c r="H14" s="99"/>
      <c r="I14" s="6"/>
      <c r="J14" s="14" t="str">
        <f>IF(H14="","",(H14-E14)-(G14-F14))</f>
        <v/>
      </c>
      <c r="K14" s="13"/>
      <c r="L14" s="17"/>
      <c r="M14" s="30" t="str">
        <f>IF(E14="", "", IF(Wednesday!H14 &lt; 24, ABS(Wednesday!H14-24)+E14, (24-Wednesday!H14)+E14))</f>
        <v/>
      </c>
    </row>
    <row r="15" spans="2:13" s="11" customFormat="1" ht="8.25" customHeight="1" x14ac:dyDescent="0.15">
      <c r="B15" s="7"/>
      <c r="C15" s="16"/>
      <c r="D15" s="16"/>
      <c r="E15" s="8"/>
      <c r="F15" s="8"/>
      <c r="G15" s="8"/>
      <c r="H15" s="8"/>
      <c r="I15" s="9"/>
      <c r="J15" s="8"/>
      <c r="K15" s="36"/>
      <c r="L15" s="35"/>
      <c r="M15" s="35"/>
    </row>
    <row r="16" spans="2:13" ht="25.5" customHeight="1" x14ac:dyDescent="0.15">
      <c r="B16" s="4" t="str">
        <f>IF(SSN!H13="","",SSN!B13)</f>
        <v>Day-Player 1</v>
      </c>
      <c r="C16" s="13" t="str">
        <f>IF(SSN!H13="","",SSN!C13)</f>
        <v>Add'l Set PA</v>
      </c>
      <c r="D16" s="13" t="str">
        <f>IF(SSN!H13="","", "X")</f>
        <v>X</v>
      </c>
      <c r="E16" s="100"/>
      <c r="F16" s="99">
        <f>IF(D16="","",F12)</f>
        <v>0</v>
      </c>
      <c r="G16" s="99" t="str">
        <f>IF(D16="","",G12)</f>
        <v/>
      </c>
      <c r="H16" s="99"/>
      <c r="I16" s="6"/>
      <c r="J16" s="14" t="str">
        <f>IF(H16="","",(H16-E16)-(G16-F16))</f>
        <v/>
      </c>
      <c r="K16" s="13"/>
      <c r="L16" s="17"/>
      <c r="M16" s="30" t="str">
        <f>IF(E16="", "", IF(Wednesday!H16 &lt; 24, ABS(Wednesday!H16-24)+E16, (24-Wednesday!H16)+E16))</f>
        <v/>
      </c>
    </row>
    <row r="17" spans="2:13" ht="25.5" customHeight="1" x14ac:dyDescent="0.15">
      <c r="B17" s="4" t="str">
        <f>IF(SSN!H14="","",SSN!B14)</f>
        <v/>
      </c>
      <c r="C17" s="13" t="str">
        <f>IF(SSN!H14="","",SSN!C14)</f>
        <v/>
      </c>
      <c r="D17" s="13" t="str">
        <f>IF(SSN!H14="","", "X")</f>
        <v/>
      </c>
      <c r="E17" s="100"/>
      <c r="F17" s="99" t="str">
        <f>IF(D17="","",F12)</f>
        <v/>
      </c>
      <c r="G17" s="99" t="str">
        <f>IF(D17="","",G12)</f>
        <v/>
      </c>
      <c r="H17" s="99"/>
      <c r="I17" s="6"/>
      <c r="J17" s="14" t="str">
        <f>IF(H17="","",(H17-E17)-(G17-F17))</f>
        <v/>
      </c>
      <c r="K17" s="13"/>
      <c r="L17" s="17"/>
      <c r="M17" s="30" t="str">
        <f>IF(E17="", "", IF(Wednesday!H17 &lt; 24, ABS(Wednesday!H17-24)+E17, (24-Wednesday!H17)+E17))</f>
        <v/>
      </c>
    </row>
    <row r="18" spans="2:13" ht="25.5" customHeight="1" x14ac:dyDescent="0.15">
      <c r="B18" s="4" t="str">
        <f>IF(SSN!H15="","",SSN!B15)</f>
        <v/>
      </c>
      <c r="C18" s="13" t="str">
        <f>IF(SSN!H15="","",SSN!C15)</f>
        <v/>
      </c>
      <c r="D18" s="13" t="str">
        <f>IF(SSN!H15="","", "X")</f>
        <v/>
      </c>
      <c r="E18" s="100"/>
      <c r="F18" s="99" t="str">
        <f>IF(D18="","",F12)</f>
        <v/>
      </c>
      <c r="G18" s="99" t="str">
        <f>IF(D18="","",G12)</f>
        <v/>
      </c>
      <c r="H18" s="99"/>
      <c r="I18" s="6"/>
      <c r="J18" s="14" t="str">
        <f>IF(H18="","",(H18-E18)-(G18-F18))</f>
        <v/>
      </c>
      <c r="K18" s="13"/>
      <c r="L18" s="17"/>
      <c r="M18" s="30" t="str">
        <f>IF(E18="", "", IF(Wednesday!H18 &lt; 24, ABS(Wednesday!H18-24)+E18, (24-Wednesday!H18)+E18))</f>
        <v/>
      </c>
    </row>
    <row r="19" spans="2:13" ht="25.5" customHeight="1" x14ac:dyDescent="0.15">
      <c r="B19" s="4" t="str">
        <f>IF(SSN!H16="","",SSN!B16)</f>
        <v/>
      </c>
      <c r="C19" s="13" t="str">
        <f>IF(SSN!H16="","",SSN!C16)</f>
        <v/>
      </c>
      <c r="D19" s="13" t="str">
        <f>IF(SSN!H16="","", "X")</f>
        <v/>
      </c>
      <c r="E19" s="100"/>
      <c r="F19" s="99" t="str">
        <f>IF(D19="","",F12)</f>
        <v/>
      </c>
      <c r="G19" s="99" t="str">
        <f>IF(D19="","",G12)</f>
        <v/>
      </c>
      <c r="H19" s="99"/>
      <c r="I19" s="6"/>
      <c r="J19" s="14" t="str">
        <f>IF(H19="","",(H19-E19)-(G19-F19))</f>
        <v/>
      </c>
      <c r="K19" s="13"/>
      <c r="L19" s="17"/>
      <c r="M19" s="30" t="str">
        <f>IF(E19="", "", IF(Wednesday!H19 &lt; 24, ABS(Wednesday!H19-24)+E19, (24-Wednesday!H19)+E19))</f>
        <v/>
      </c>
    </row>
    <row r="20" spans="2:13" ht="25.5" customHeight="1" x14ac:dyDescent="0.15">
      <c r="B20" s="4" t="str">
        <f>IF(SSN!H17="","",SSN!B17)</f>
        <v/>
      </c>
      <c r="C20" s="13" t="str">
        <f>IF(SSN!H17="","",SSN!C17)</f>
        <v/>
      </c>
      <c r="D20" s="13" t="str">
        <f>IF(SSN!H17="","", "X")</f>
        <v/>
      </c>
      <c r="E20" s="100"/>
      <c r="F20" s="99" t="str">
        <f>IF(D20="","",F12)</f>
        <v/>
      </c>
      <c r="G20" s="99" t="str">
        <f>IF(D20="","",G12)</f>
        <v/>
      </c>
      <c r="H20" s="99"/>
      <c r="I20" s="6"/>
      <c r="J20" s="14" t="str">
        <f>IF(H20="","",(H20-E20)-(G20-F20))</f>
        <v/>
      </c>
      <c r="K20" s="13"/>
      <c r="L20" s="17"/>
      <c r="M20" s="30" t="str">
        <f>IF(E20="", "", IF(Wednesday!H20 &lt; 24, ABS(Wednesday!H20-24)+E20, (24-Wednesday!H20)+E20))</f>
        <v/>
      </c>
    </row>
    <row r="21" spans="2:13" ht="25.5" customHeight="1" x14ac:dyDescent="0.15">
      <c r="B21" s="4"/>
      <c r="C21" s="5"/>
      <c r="D21" s="34" t="s">
        <v>30</v>
      </c>
      <c r="E21" s="279"/>
      <c r="F21" s="279"/>
      <c r="G21" s="279"/>
      <c r="H21" s="279"/>
      <c r="I21" s="279"/>
      <c r="J21" s="279"/>
      <c r="K21" s="279"/>
      <c r="L21" s="279"/>
      <c r="M21" s="280"/>
    </row>
    <row r="22" spans="2:13" ht="25" customHeight="1" x14ac:dyDescent="0.15">
      <c r="B22" s="24" t="s">
        <v>139</v>
      </c>
      <c r="C22" s="101"/>
      <c r="D22" s="33"/>
      <c r="E22" s="281"/>
      <c r="F22" s="281"/>
      <c r="G22" s="281"/>
      <c r="H22" s="281"/>
      <c r="I22" s="281"/>
      <c r="J22" s="281"/>
      <c r="K22" s="281"/>
      <c r="L22" s="281"/>
      <c r="M22" s="282"/>
    </row>
    <row r="23" spans="2:13" ht="25.5" customHeight="1" x14ac:dyDescent="0.15">
      <c r="B23" s="24" t="s">
        <v>18</v>
      </c>
      <c r="C23" s="101"/>
      <c r="D23" s="257" t="s">
        <v>141</v>
      </c>
      <c r="E23" s="258"/>
      <c r="F23" s="285"/>
      <c r="G23" s="286"/>
      <c r="H23" s="248" t="s">
        <v>75</v>
      </c>
      <c r="I23" s="249"/>
      <c r="J23" s="249"/>
      <c r="K23" s="102"/>
      <c r="L23" s="24" t="s">
        <v>140</v>
      </c>
      <c r="M23" s="103"/>
    </row>
    <row r="24" spans="2:13" ht="4.5" customHeight="1" x14ac:dyDescent="0.15"/>
    <row r="25" spans="2:13" ht="16" x14ac:dyDescent="0.15">
      <c r="B25" s="261"/>
      <c r="C25" s="262"/>
      <c r="D25" s="262"/>
      <c r="E25" s="262"/>
      <c r="F25" s="262"/>
      <c r="G25" s="262"/>
      <c r="H25" s="262"/>
      <c r="I25" s="262"/>
      <c r="J25" s="262"/>
      <c r="K25" s="262"/>
      <c r="L25" s="262"/>
      <c r="M25" s="263"/>
    </row>
  </sheetData>
  <sheetProtection sheet="1" objects="1" scenarios="1"/>
  <mergeCells count="19">
    <mergeCell ref="H23:J23"/>
    <mergeCell ref="B25:M25"/>
    <mergeCell ref="E6:E7"/>
    <mergeCell ref="J6:J7"/>
    <mergeCell ref="I6:I7"/>
    <mergeCell ref="D23:E23"/>
    <mergeCell ref="E21:M21"/>
    <mergeCell ref="K6:K7"/>
    <mergeCell ref="E22:M22"/>
    <mergeCell ref="F23:G23"/>
    <mergeCell ref="B2:M2"/>
    <mergeCell ref="D4:F4"/>
    <mergeCell ref="H4:I4"/>
    <mergeCell ref="M6:M7"/>
    <mergeCell ref="F6:G6"/>
    <mergeCell ref="H6:H7"/>
    <mergeCell ref="B6:B7"/>
    <mergeCell ref="C6:C7"/>
    <mergeCell ref="L6:L7"/>
  </mergeCells>
  <phoneticPr fontId="2" type="noConversion"/>
  <conditionalFormatting sqref="E15:J15 J16:J20 J12:J14">
    <cfRule type="cellIs" dxfId="111" priority="54" stopIfTrue="1" operator="equal">
      <formula>0</formula>
    </cfRule>
  </conditionalFormatting>
  <conditionalFormatting sqref="H12:I14 I10:I11">
    <cfRule type="cellIs" dxfId="110" priority="53" stopIfTrue="1" operator="equal">
      <formula>0</formula>
    </cfRule>
  </conditionalFormatting>
  <conditionalFormatting sqref="E16:E20">
    <cfRule type="cellIs" dxfId="109" priority="52" stopIfTrue="1" operator="equal">
      <formula>0</formula>
    </cfRule>
  </conditionalFormatting>
  <conditionalFormatting sqref="I16:I20">
    <cfRule type="cellIs" dxfId="108" priority="51" stopIfTrue="1" operator="equal">
      <formula>0</formula>
    </cfRule>
  </conditionalFormatting>
  <conditionalFormatting sqref="H16:H20">
    <cfRule type="cellIs" dxfId="107" priority="50" stopIfTrue="1" operator="equal">
      <formula>0</formula>
    </cfRule>
  </conditionalFormatting>
  <conditionalFormatting sqref="F8:G8">
    <cfRule type="cellIs" dxfId="106" priority="49" stopIfTrue="1" operator="equal">
      <formula>0</formula>
    </cfRule>
  </conditionalFormatting>
  <conditionalFormatting sqref="F10:G14">
    <cfRule type="cellIs" dxfId="105" priority="48" stopIfTrue="1" operator="equal">
      <formula>0</formula>
    </cfRule>
  </conditionalFormatting>
  <conditionalFormatting sqref="E10:E14">
    <cfRule type="cellIs" dxfId="104" priority="47" stopIfTrue="1" operator="equal">
      <formula>0</formula>
    </cfRule>
  </conditionalFormatting>
  <conditionalFormatting sqref="F16:G20">
    <cfRule type="cellIs" dxfId="103" priority="46" stopIfTrue="1" operator="equal">
      <formula>0</formula>
    </cfRule>
  </conditionalFormatting>
  <conditionalFormatting sqref="F9:G9">
    <cfRule type="cellIs" dxfId="102" priority="36" stopIfTrue="1" operator="equal">
      <formula>0</formula>
    </cfRule>
  </conditionalFormatting>
  <conditionalFormatting sqref="I9">
    <cfRule type="cellIs" dxfId="101" priority="24" stopIfTrue="1" operator="equal">
      <formula>0</formula>
    </cfRule>
  </conditionalFormatting>
  <conditionalFormatting sqref="I8">
    <cfRule type="cellIs" dxfId="100" priority="25" stopIfTrue="1" operator="equal">
      <formula>0</formula>
    </cfRule>
  </conditionalFormatting>
  <conditionalFormatting sqref="E8:E9">
    <cfRule type="cellIs" dxfId="99" priority="18" stopIfTrue="1" operator="equal">
      <formula>0</formula>
    </cfRule>
  </conditionalFormatting>
  <conditionalFormatting sqref="J10:J11">
    <cfRule type="containsBlanks" dxfId="98" priority="15">
      <formula>LEN(TRIM(J10))=0</formula>
    </cfRule>
    <cfRule type="cellIs" dxfId="97" priority="16" operator="greaterThan">
      <formula>20.01</formula>
    </cfRule>
    <cfRule type="cellIs" dxfId="96" priority="17" operator="between">
      <formula>16.01</formula>
      <formula>20</formula>
    </cfRule>
  </conditionalFormatting>
  <conditionalFormatting sqref="J8:J9">
    <cfRule type="containsText" dxfId="95" priority="10" operator="containsText" text="PREP">
      <formula>NOT(ISERROR(SEARCH("PREP",J8)))</formula>
    </cfRule>
    <cfRule type="containsBlanks" dxfId="94" priority="11">
      <formula>LEN(TRIM(J8))=0</formula>
    </cfRule>
    <cfRule type="cellIs" dxfId="93" priority="12" operator="greaterThan">
      <formula>20</formula>
    </cfRule>
    <cfRule type="cellIs" dxfId="92" priority="13" operator="between">
      <formula>16.05</formula>
      <formula>20</formula>
    </cfRule>
    <cfRule type="cellIs" dxfId="91" priority="14" operator="between">
      <formula>14.05</formula>
      <formula>16</formula>
    </cfRule>
  </conditionalFormatting>
  <conditionalFormatting sqref="M8:M14 M16:M20">
    <cfRule type="cellIs" dxfId="90" priority="9" operator="lessThan">
      <formula>9</formula>
    </cfRule>
  </conditionalFormatting>
  <conditionalFormatting sqref="M23">
    <cfRule type="cellIs" dxfId="89" priority="5" operator="greaterThan">
      <formula>0.1</formula>
    </cfRule>
  </conditionalFormatting>
  <conditionalFormatting sqref="H10:H11">
    <cfRule type="cellIs" dxfId="88" priority="4" stopIfTrue="1" operator="equal">
      <formula>0</formula>
    </cfRule>
  </conditionalFormatting>
  <conditionalFormatting sqref="H8">
    <cfRule type="cellIs" dxfId="87" priority="3" stopIfTrue="1" operator="equal">
      <formula>0</formula>
    </cfRule>
  </conditionalFormatting>
  <conditionalFormatting sqref="H9">
    <cfRule type="cellIs" dxfId="86" priority="2" stopIfTrue="1" operator="equal">
      <formula>0</formula>
    </cfRule>
  </conditionalFormatting>
  <printOptions horizontalCentered="1" verticalCentered="1"/>
  <pageMargins left="0.25" right="0.25" top="0.5" bottom="0.5" header="0.5" footer="0.25"/>
  <pageSetup scale="72"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79" stopIfTrue="1" id="{1E81DA69-FC1B-F242-8542-A57A1DDD7B0E}">
            <xm:f>NOT(ISERROR(SEARCH("YES",Sunday!K8)))</xm:f>
            <x14:dxf>
              <font>
                <color auto="1"/>
              </font>
              <fill>
                <patternFill patternType="solid">
                  <fgColor indexed="64"/>
                  <bgColor indexed="51"/>
                </patternFill>
              </fill>
            </x14:dxf>
          </x14:cfRule>
          <xm:sqref>K8:K11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B1:N25"/>
  <sheetViews>
    <sheetView zoomScaleNormal="75" workbookViewId="0">
      <selection activeCell="C22" sqref="C22"/>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113</v>
      </c>
      <c r="C4" s="42" t="str">
        <f>Sunday!C4</f>
        <v>"DOAF"</v>
      </c>
      <c r="D4" s="241" t="s">
        <v>10</v>
      </c>
      <c r="E4" s="242"/>
      <c r="F4" s="243"/>
      <c r="G4" s="23" t="s">
        <v>31</v>
      </c>
      <c r="H4" s="283">
        <f>Thursday!H4+1</f>
        <v>44120</v>
      </c>
      <c r="I4" s="284"/>
      <c r="J4" s="20" t="s">
        <v>109</v>
      </c>
      <c r="K4" s="19" t="s">
        <v>41</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ht="25.5" customHeight="1" x14ac:dyDescent="0.15">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7"/>
      <c r="M8" s="30" t="e">
        <f>IF(E8="PREP", "PREP", IF(Thursday!H8 &lt; 24, ABS(Thursday!H8-24)+E8, (24-Thursday!H8)+E8))</f>
        <v>#VALUE!</v>
      </c>
    </row>
    <row r="9" spans="2:13" ht="25.5" customHeight="1" x14ac:dyDescent="0.15">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7"/>
      <c r="M9" s="30" t="str">
        <f>IF(E9="", "", IF(E9="PREP", "PREP", IF(Thursday!H9 &lt; 24, ABS(Thursday!H9-24)+E9, (24-Thursday!H9)+E9)))</f>
        <v>PREP</v>
      </c>
    </row>
    <row r="10" spans="2:13" ht="25.5" customHeight="1" x14ac:dyDescent="0.15">
      <c r="B10" s="4" t="str">
        <f>IF(SSN!B7="","",SSN!B7)</f>
        <v>Name #3</v>
      </c>
      <c r="C10" s="13" t="str">
        <f>IF(SSN!C7="","",SSN!C7)</f>
        <v>2nd AD</v>
      </c>
      <c r="D10" s="13" t="s">
        <v>106</v>
      </c>
      <c r="E10" s="99"/>
      <c r="F10" s="6"/>
      <c r="G10" s="6"/>
      <c r="H10" s="6" t="str">
        <f>IF(F23="Y", IF(C23="","",C23+(K23/10)+1), IF(C23="","",C23+(K23/10)+0.5))</f>
        <v/>
      </c>
      <c r="I10" s="6"/>
      <c r="J10" s="14" t="str">
        <f>IF(H10="","",(H10-E10)-(G10-F10))</f>
        <v/>
      </c>
      <c r="K10" s="13" t="str">
        <f>IF(OR(E10="", H10=""), "", IF(AND(E10 &lt;= 9, H10 &gt; 19.5), "YES", ""))</f>
        <v/>
      </c>
      <c r="L10" s="17"/>
      <c r="M10" s="30" t="str">
        <f>IF(E10="", "", IF(Thursday!H10 &lt; 24, ABS(Thursday!H10-24)+E10, (24-Thursday!H10)+E10))</f>
        <v/>
      </c>
    </row>
    <row r="11" spans="2:13" ht="25.5" customHeight="1" x14ac:dyDescent="0.15">
      <c r="B11" s="4" t="str">
        <f>IF(SSN!B8="","",SSN!B8)</f>
        <v>Name #4</v>
      </c>
      <c r="C11" s="13" t="str">
        <f>IF(SSN!C8="","",SSN!C8)</f>
        <v>2nd 2nd AD</v>
      </c>
      <c r="D11" s="13" t="s">
        <v>106</v>
      </c>
      <c r="E11" s="99"/>
      <c r="F11" s="6"/>
      <c r="G11" s="14"/>
      <c r="H11" s="14" t="str">
        <f>IF(F23="Y", IF(C23="","",C23+(K23/10)+1), IF(C23="","",C23+(K23/10)+0.5))</f>
        <v/>
      </c>
      <c r="I11" s="14"/>
      <c r="J11" s="14" t="str">
        <f>IF(H11="","",(H11-E11)-(G11-F11))</f>
        <v/>
      </c>
      <c r="K11" s="13" t="str">
        <f>IF(OR(E11="", H11=""), "", IF(AND(E11 &lt;= 9, H11 &gt; 19.5), "YES", ""))</f>
        <v/>
      </c>
      <c r="L11" s="17"/>
      <c r="M11" s="30" t="str">
        <f>IF(E11="", "", IF(Thursday!H11 &lt; 24, ABS(Thursday!H11-24)+E11, (24-Thursday!H11)+E11))</f>
        <v/>
      </c>
    </row>
    <row r="12" spans="2:13" ht="25.5" customHeight="1" x14ac:dyDescent="0.15">
      <c r="B12" s="4" t="str">
        <f>IF(SSN!B9="","",SSN!B9)</f>
        <v>Name #5</v>
      </c>
      <c r="C12" s="13" t="str">
        <f>IF(SSN!C9="","",SSN!C9)</f>
        <v>2nd 2nd AD</v>
      </c>
      <c r="D12" s="13" t="s">
        <v>106</v>
      </c>
      <c r="E12" s="99"/>
      <c r="F12" s="99"/>
      <c r="G12" s="99" t="str">
        <f>IF(F12="","",F12+0.5)</f>
        <v/>
      </c>
      <c r="H12" s="99"/>
      <c r="I12" s="6"/>
      <c r="J12" s="14" t="str">
        <f>IF(H12="","",(H12-E12)-(G12-F12))</f>
        <v/>
      </c>
      <c r="K12" s="13"/>
      <c r="L12" s="17"/>
      <c r="M12" s="30" t="str">
        <f>IF(E12="", "", IF(Thursday!H12 &lt; 24, ABS(Thursday!H12-24)+E12, (24-Thursday!H12)+E12))</f>
        <v/>
      </c>
    </row>
    <row r="13" spans="2:13" ht="25.5" customHeight="1" x14ac:dyDescent="0.15">
      <c r="B13" s="4" t="str">
        <f>IF(SSN!B10="","",SSN!B10)</f>
        <v>Name #6</v>
      </c>
      <c r="C13" s="13" t="str">
        <f>IF(SSN!C10="","",SSN!C10)</f>
        <v>Set PA</v>
      </c>
      <c r="D13" s="13" t="s">
        <v>106</v>
      </c>
      <c r="E13" s="99"/>
      <c r="F13" s="99">
        <f>IF(F$12="",,F$12)</f>
        <v>0</v>
      </c>
      <c r="G13" s="99">
        <f>IF(G$12="",,G$12)</f>
        <v>0</v>
      </c>
      <c r="H13" s="99"/>
      <c r="I13" s="6"/>
      <c r="J13" s="14" t="str">
        <f>IF(H13="","",(H13-E13)-(G13-F13))</f>
        <v/>
      </c>
      <c r="K13" s="13"/>
      <c r="L13" s="17"/>
      <c r="M13" s="30" t="str">
        <f>IF(E13="", "", IF(Thursday!H13 &lt; 24, ABS(Thursday!H13-24)+E13, (24-Thursday!H13)+E13))</f>
        <v/>
      </c>
    </row>
    <row r="14" spans="2:13" ht="25.5" customHeight="1" x14ac:dyDescent="0.15">
      <c r="B14" s="4" t="str">
        <f>IF(SSN!B11="","",SSN!B11)</f>
        <v>Name #7</v>
      </c>
      <c r="C14" s="13" t="str">
        <f>IF(SSN!C11="","",SSN!C11)</f>
        <v>Set PA</v>
      </c>
      <c r="D14" s="13" t="s">
        <v>106</v>
      </c>
      <c r="E14" s="99"/>
      <c r="F14" s="99">
        <f>IF(F$12="",,F$12)</f>
        <v>0</v>
      </c>
      <c r="G14" s="99">
        <f>IF(G$12="",,G$12)</f>
        <v>0</v>
      </c>
      <c r="H14" s="99"/>
      <c r="I14" s="6"/>
      <c r="J14" s="14" t="str">
        <f>IF(H14="","",(H14-E14)-(G14-F14))</f>
        <v/>
      </c>
      <c r="K14" s="13"/>
      <c r="L14" s="17"/>
      <c r="M14" s="30" t="str">
        <f>IF(E14="", "", IF(Thursday!H14 &lt; 24, ABS(Thursday!H14-24)+E14, (24-Thursday!H14)+E14))</f>
        <v/>
      </c>
    </row>
    <row r="15" spans="2:13" s="11" customFormat="1" ht="8.25" customHeight="1" x14ac:dyDescent="0.15">
      <c r="B15" s="7"/>
      <c r="C15" s="16"/>
      <c r="D15" s="16"/>
      <c r="E15" s="8"/>
      <c r="F15" s="8"/>
      <c r="G15" s="8"/>
      <c r="H15" s="8"/>
      <c r="I15" s="9"/>
      <c r="J15" s="8"/>
      <c r="K15" s="36"/>
      <c r="L15" s="35"/>
      <c r="M15" s="37"/>
    </row>
    <row r="16" spans="2:13" ht="25.5" customHeight="1" x14ac:dyDescent="0.15">
      <c r="B16" s="4" t="str">
        <f>IF(SSN!I13="","",SSN!B13)</f>
        <v>Day-Player 1</v>
      </c>
      <c r="C16" s="13" t="str">
        <f>IF(SSN!I13="","",SSN!C13)</f>
        <v>Add'l Set PA</v>
      </c>
      <c r="D16" s="13" t="str">
        <f>IF(SSN!I13="","", "X")</f>
        <v>X</v>
      </c>
      <c r="E16" s="100"/>
      <c r="F16" s="99">
        <f>IF(D16="","",F12)</f>
        <v>0</v>
      </c>
      <c r="G16" s="99" t="str">
        <f>IF(D16="","",G12)</f>
        <v/>
      </c>
      <c r="H16" s="99"/>
      <c r="I16" s="6"/>
      <c r="J16" s="14" t="str">
        <f>IF(H16="","",(H16-E16)-(G16-F16))</f>
        <v/>
      </c>
      <c r="K16" s="13"/>
      <c r="L16" s="17"/>
      <c r="M16" s="30" t="str">
        <f>IF(E16="", "", IF(Thursday!H16 &lt; 24, ABS(Thursday!H16-24)+E16, (24-Thursday!H16)+E16))</f>
        <v/>
      </c>
    </row>
    <row r="17" spans="2:14" ht="25.5" customHeight="1" x14ac:dyDescent="0.15">
      <c r="B17" s="4" t="str">
        <f>IF(SSN!I14="","",SSN!B14)</f>
        <v/>
      </c>
      <c r="C17" s="13" t="str">
        <f>IF(SSN!I14="","",SSN!C14)</f>
        <v/>
      </c>
      <c r="D17" s="13" t="str">
        <f>IF(SSN!I14="","", "X")</f>
        <v/>
      </c>
      <c r="E17" s="100"/>
      <c r="F17" s="99" t="str">
        <f>IF(D17="","",F12)</f>
        <v/>
      </c>
      <c r="G17" s="99" t="str">
        <f>IF(D17="","",G12)</f>
        <v/>
      </c>
      <c r="H17" s="99"/>
      <c r="I17" s="6"/>
      <c r="J17" s="14" t="str">
        <f>IF(H17="","",(H17-E17)-(G17-F17))</f>
        <v/>
      </c>
      <c r="K17" s="13"/>
      <c r="L17" s="17"/>
      <c r="M17" s="30" t="str">
        <f>IF(E17="", "", IF(Thursday!H17 &lt; 24, ABS(Thursday!H17-24)+E17, (24-Thursday!H17)+E17))</f>
        <v/>
      </c>
    </row>
    <row r="18" spans="2:14" ht="25.5" customHeight="1" x14ac:dyDescent="0.15">
      <c r="B18" s="4" t="str">
        <f>IF(SSN!I15="","",SSN!B15)</f>
        <v/>
      </c>
      <c r="C18" s="13" t="str">
        <f>IF(SSN!I15="","",SSN!C15)</f>
        <v/>
      </c>
      <c r="D18" s="13" t="str">
        <f>IF(SSN!I15="","", "X")</f>
        <v/>
      </c>
      <c r="E18" s="100"/>
      <c r="F18" s="99" t="str">
        <f>IF(D18="","",F12)</f>
        <v/>
      </c>
      <c r="G18" s="99" t="str">
        <f>IF(D18="","",G12)</f>
        <v/>
      </c>
      <c r="H18" s="99"/>
      <c r="I18" s="6"/>
      <c r="J18" s="14" t="str">
        <f>IF(H18="","",(H18-E18)-(G18-F18))</f>
        <v/>
      </c>
      <c r="K18" s="13"/>
      <c r="L18" s="17"/>
      <c r="M18" s="30" t="str">
        <f>IF(E18="", "", IF(Thursday!H18 &lt; 24, ABS(Thursday!H18-24)+E18, (24-Thursday!H18)+E18))</f>
        <v/>
      </c>
    </row>
    <row r="19" spans="2:14" ht="25.5" customHeight="1" x14ac:dyDescent="0.15">
      <c r="B19" s="4" t="str">
        <f>IF(SSN!I16="","",SSN!B16)</f>
        <v/>
      </c>
      <c r="C19" s="13" t="str">
        <f>IF(SSN!I16="","",SSN!C16)</f>
        <v/>
      </c>
      <c r="D19" s="13" t="str">
        <f>IF(SSN!I16="","", "X")</f>
        <v/>
      </c>
      <c r="E19" s="100"/>
      <c r="F19" s="99" t="str">
        <f>IF(D19="","",F12)</f>
        <v/>
      </c>
      <c r="G19" s="99" t="str">
        <f>IF(D19="","",G12)</f>
        <v/>
      </c>
      <c r="H19" s="99"/>
      <c r="I19" s="6"/>
      <c r="J19" s="14" t="str">
        <f>IF(H19="","",(H19-E19)-(G19-F19))</f>
        <v/>
      </c>
      <c r="K19" s="13"/>
      <c r="L19" s="17"/>
      <c r="M19" s="30" t="str">
        <f>IF(E19="", "", IF(Thursday!H19 &lt; 24, ABS(Thursday!H19-24)+E19, (24-Thursday!H19)+E19))</f>
        <v/>
      </c>
    </row>
    <row r="20" spans="2:14" ht="25.5" customHeight="1" x14ac:dyDescent="0.15">
      <c r="B20" s="4" t="str">
        <f>IF(SSN!I17="","",SSN!B17)</f>
        <v/>
      </c>
      <c r="C20" s="13" t="str">
        <f>IF(SSN!I17="","",SSN!C17)</f>
        <v/>
      </c>
      <c r="D20" s="13" t="str">
        <f>IF(SSN!I17="","", "X")</f>
        <v/>
      </c>
      <c r="E20" s="100"/>
      <c r="F20" s="99" t="str">
        <f>IF(D20="","",F12)</f>
        <v/>
      </c>
      <c r="G20" s="99" t="str">
        <f>IF(D20="","",G12)</f>
        <v/>
      </c>
      <c r="H20" s="99"/>
      <c r="I20" s="6"/>
      <c r="J20" s="14" t="str">
        <f>IF(H20="","",(H20-E20)-(G20-F20))</f>
        <v/>
      </c>
      <c r="K20" s="13"/>
      <c r="L20" s="17"/>
      <c r="M20" s="30" t="str">
        <f>IF(E20="", "", IF(Thursday!H20 &lt; 24, ABS(Thursday!H20-24)+E20, (24-Thursday!H20)+E20))</f>
        <v/>
      </c>
    </row>
    <row r="21" spans="2:14" ht="25.5" customHeight="1" x14ac:dyDescent="0.15">
      <c r="B21" s="4"/>
      <c r="C21" s="5"/>
      <c r="D21" s="34" t="s">
        <v>30</v>
      </c>
      <c r="E21" s="279"/>
      <c r="F21" s="279"/>
      <c r="G21" s="279"/>
      <c r="H21" s="279"/>
      <c r="I21" s="279"/>
      <c r="J21" s="279"/>
      <c r="K21" s="279"/>
      <c r="L21" s="279"/>
      <c r="M21" s="280"/>
      <c r="N21" s="26"/>
    </row>
    <row r="22" spans="2:14" ht="25" customHeight="1" x14ac:dyDescent="0.15">
      <c r="B22" s="24" t="s">
        <v>139</v>
      </c>
      <c r="C22" s="101"/>
      <c r="D22" s="33"/>
      <c r="E22" s="281"/>
      <c r="F22" s="281"/>
      <c r="G22" s="281"/>
      <c r="H22" s="281"/>
      <c r="I22" s="281"/>
      <c r="J22" s="281"/>
      <c r="K22" s="281"/>
      <c r="L22" s="281"/>
      <c r="M22" s="282"/>
    </row>
    <row r="23" spans="2:14" ht="25.5" customHeight="1" x14ac:dyDescent="0.15">
      <c r="B23" s="24" t="s">
        <v>18</v>
      </c>
      <c r="C23" s="101"/>
      <c r="D23" s="257" t="s">
        <v>141</v>
      </c>
      <c r="E23" s="258"/>
      <c r="F23" s="285"/>
      <c r="G23" s="286"/>
      <c r="H23" s="248" t="s">
        <v>75</v>
      </c>
      <c r="I23" s="249"/>
      <c r="J23" s="249"/>
      <c r="K23" s="102"/>
      <c r="L23" s="24" t="s">
        <v>140</v>
      </c>
      <c r="M23" s="103"/>
    </row>
    <row r="24" spans="2:14" ht="4.5" customHeight="1" x14ac:dyDescent="0.15"/>
    <row r="25" spans="2:14" ht="16" x14ac:dyDescent="0.15">
      <c r="B25" s="261"/>
      <c r="C25" s="262"/>
      <c r="D25" s="262"/>
      <c r="E25" s="262"/>
      <c r="F25" s="262"/>
      <c r="G25" s="262"/>
      <c r="H25" s="262"/>
      <c r="I25" s="262"/>
      <c r="J25" s="262"/>
      <c r="K25" s="262"/>
      <c r="L25" s="262"/>
      <c r="M25" s="263"/>
    </row>
  </sheetData>
  <sheetProtection sheet="1" objects="1" scenarios="1"/>
  <mergeCells count="19">
    <mergeCell ref="B2:M2"/>
    <mergeCell ref="D4:F4"/>
    <mergeCell ref="H4:I4"/>
    <mergeCell ref="M6:M7"/>
    <mergeCell ref="B6:B7"/>
    <mergeCell ref="C6:C7"/>
    <mergeCell ref="F6:G6"/>
    <mergeCell ref="E22:M22"/>
    <mergeCell ref="B25:M25"/>
    <mergeCell ref="H6:H7"/>
    <mergeCell ref="I6:I7"/>
    <mergeCell ref="J6:J7"/>
    <mergeCell ref="E6:E7"/>
    <mergeCell ref="D23:E23"/>
    <mergeCell ref="L6:L7"/>
    <mergeCell ref="H23:J23"/>
    <mergeCell ref="F23:G23"/>
    <mergeCell ref="E21:M21"/>
    <mergeCell ref="K6:K7"/>
  </mergeCells>
  <phoneticPr fontId="2" type="noConversion"/>
  <conditionalFormatting sqref="E15:J15 J16:J20 J12:J14">
    <cfRule type="cellIs" dxfId="84" priority="46" stopIfTrue="1" operator="equal">
      <formula>0</formula>
    </cfRule>
  </conditionalFormatting>
  <conditionalFormatting sqref="H12:I14 I10:I11">
    <cfRule type="cellIs" dxfId="83" priority="45" stopIfTrue="1" operator="equal">
      <formula>0</formula>
    </cfRule>
  </conditionalFormatting>
  <conditionalFormatting sqref="E16:E20">
    <cfRule type="cellIs" dxfId="82" priority="44" stopIfTrue="1" operator="equal">
      <formula>0</formula>
    </cfRule>
  </conditionalFormatting>
  <conditionalFormatting sqref="I16:I20">
    <cfRule type="cellIs" dxfId="81" priority="43" stopIfTrue="1" operator="equal">
      <formula>0</formula>
    </cfRule>
  </conditionalFormatting>
  <conditionalFormatting sqref="H16:H20">
    <cfRule type="cellIs" dxfId="80" priority="42" stopIfTrue="1" operator="equal">
      <formula>0</formula>
    </cfRule>
  </conditionalFormatting>
  <conditionalFormatting sqref="F8:G8">
    <cfRule type="cellIs" dxfId="79" priority="41" stopIfTrue="1" operator="equal">
      <formula>0</formula>
    </cfRule>
  </conditionalFormatting>
  <conditionalFormatting sqref="F10:G14">
    <cfRule type="cellIs" dxfId="78" priority="40" stopIfTrue="1" operator="equal">
      <formula>0</formula>
    </cfRule>
  </conditionalFormatting>
  <conditionalFormatting sqref="E10:E14">
    <cfRule type="cellIs" dxfId="77" priority="39" stopIfTrue="1" operator="equal">
      <formula>0</formula>
    </cfRule>
  </conditionalFormatting>
  <conditionalFormatting sqref="F16:G20">
    <cfRule type="cellIs" dxfId="76" priority="38" stopIfTrue="1" operator="equal">
      <formula>0</formula>
    </cfRule>
  </conditionalFormatting>
  <conditionalFormatting sqref="J10:J11">
    <cfRule type="containsBlanks" dxfId="75" priority="35">
      <formula>LEN(TRIM(J10))=0</formula>
    </cfRule>
    <cfRule type="cellIs" dxfId="74" priority="36" operator="greaterThan">
      <formula>20.01</formula>
    </cfRule>
    <cfRule type="cellIs" dxfId="73" priority="37" operator="between">
      <formula>16.01</formula>
      <formula>20</formula>
    </cfRule>
  </conditionalFormatting>
  <conditionalFormatting sqref="F9:G9">
    <cfRule type="cellIs" dxfId="72" priority="28" stopIfTrue="1" operator="equal">
      <formula>0</formula>
    </cfRule>
  </conditionalFormatting>
  <conditionalFormatting sqref="I9">
    <cfRule type="cellIs" dxfId="71" priority="16" stopIfTrue="1" operator="equal">
      <formula>0</formula>
    </cfRule>
  </conditionalFormatting>
  <conditionalFormatting sqref="I8">
    <cfRule type="cellIs" dxfId="70" priority="17" stopIfTrue="1" operator="equal">
      <formula>0</formula>
    </cfRule>
  </conditionalFormatting>
  <conditionalFormatting sqref="J8:J9">
    <cfRule type="containsText" dxfId="69" priority="11" operator="containsText" text="PREP">
      <formula>NOT(ISERROR(SEARCH("PREP",J8)))</formula>
    </cfRule>
    <cfRule type="containsBlanks" dxfId="68" priority="12">
      <formula>LEN(TRIM(J8))=0</formula>
    </cfRule>
    <cfRule type="cellIs" dxfId="67" priority="13" operator="greaterThan">
      <formula>20</formula>
    </cfRule>
    <cfRule type="cellIs" dxfId="66" priority="14" operator="between">
      <formula>16.05</formula>
      <formula>20</formula>
    </cfRule>
    <cfRule type="cellIs" dxfId="65" priority="15" operator="between">
      <formula>14.05</formula>
      <formula>16</formula>
    </cfRule>
  </conditionalFormatting>
  <conditionalFormatting sqref="E8:E9">
    <cfRule type="cellIs" dxfId="64" priority="10" stopIfTrue="1" operator="equal">
      <formula>0</formula>
    </cfRule>
  </conditionalFormatting>
  <conditionalFormatting sqref="M8:M14 M16:M20">
    <cfRule type="cellIs" dxfId="63" priority="9" operator="lessThan">
      <formula>9</formula>
    </cfRule>
  </conditionalFormatting>
  <conditionalFormatting sqref="M23">
    <cfRule type="cellIs" dxfId="62" priority="5" operator="greaterThan">
      <formula>0.1</formula>
    </cfRule>
  </conditionalFormatting>
  <conditionalFormatting sqref="H10:H11">
    <cfRule type="cellIs" dxfId="61" priority="4" stopIfTrue="1" operator="equal">
      <formula>0</formula>
    </cfRule>
  </conditionalFormatting>
  <conditionalFormatting sqref="H8">
    <cfRule type="cellIs" dxfId="60" priority="3" stopIfTrue="1" operator="equal">
      <formula>0</formula>
    </cfRule>
  </conditionalFormatting>
  <conditionalFormatting sqref="H9">
    <cfRule type="cellIs" dxfId="59" priority="2" stopIfTrue="1" operator="equal">
      <formula>0</formula>
    </cfRule>
  </conditionalFormatting>
  <printOptions horizontalCentered="1" verticalCentered="1"/>
  <pageMargins left="0.25" right="0.25" top="0.5" bottom="0.5" header="0.5" footer="0.25"/>
  <pageSetup scale="72"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71" stopIfTrue="1" id="{B7983CE1-E12A-374F-8774-A87DBF08075E}">
            <xm:f>NOT(ISERROR(SEARCH("YES",Sunday!K8)))</xm:f>
            <x14:dxf>
              <font>
                <color auto="1"/>
              </font>
              <fill>
                <patternFill patternType="solid">
                  <fgColor indexed="64"/>
                  <bgColor indexed="51"/>
                </patternFill>
              </fill>
            </x14:dxf>
          </x14:cfRule>
          <xm:sqref>K8:K11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pageSetUpPr fitToPage="1"/>
  </sheetPr>
  <dimension ref="B1:M25"/>
  <sheetViews>
    <sheetView zoomScaleNormal="75" workbookViewId="0">
      <selection activeCell="C22" sqref="C22"/>
    </sheetView>
  </sheetViews>
  <sheetFormatPr baseColWidth="10" defaultColWidth="8.83203125" defaultRowHeight="13" x14ac:dyDescent="0.15"/>
  <cols>
    <col min="1" max="1" width="0.83203125" customWidth="1"/>
    <col min="2" max="2" width="24.83203125" customWidth="1"/>
    <col min="3" max="3" width="18.33203125" bestFit="1" customWidth="1"/>
    <col min="4" max="4" width="18.5" bestFit="1" customWidth="1"/>
    <col min="5" max="5" width="10" customWidth="1"/>
    <col min="6" max="6" width="7.6640625" customWidth="1"/>
    <col min="7" max="7" width="8.1640625" bestFit="1" customWidth="1"/>
    <col min="8" max="8" width="8.5" bestFit="1" customWidth="1"/>
    <col min="9" max="9" width="7.6640625" customWidth="1"/>
    <col min="10" max="10" width="16.5" bestFit="1" customWidth="1"/>
    <col min="11" max="11" width="13.6640625" customWidth="1"/>
    <col min="12" max="12" width="11" customWidth="1"/>
    <col min="13" max="13" width="22.5" customWidth="1"/>
    <col min="14" max="14" width="0.83203125" customWidth="1"/>
  </cols>
  <sheetData>
    <row r="1" spans="2:13" ht="4.5" customHeight="1" thickBot="1" x14ac:dyDescent="0.2"/>
    <row r="2" spans="2:13" ht="25.5" customHeight="1" thickBot="1" x14ac:dyDescent="0.2">
      <c r="B2" s="238" t="s">
        <v>29</v>
      </c>
      <c r="C2" s="239"/>
      <c r="D2" s="239"/>
      <c r="E2" s="239"/>
      <c r="F2" s="239"/>
      <c r="G2" s="239"/>
      <c r="H2" s="239"/>
      <c r="I2" s="239"/>
      <c r="J2" s="239"/>
      <c r="K2" s="239"/>
      <c r="L2" s="239"/>
      <c r="M2" s="240"/>
    </row>
    <row r="3" spans="2:13" ht="10.5" customHeight="1" x14ac:dyDescent="0.15"/>
    <row r="4" spans="2:13" ht="39" customHeight="1" x14ac:dyDescent="0.15">
      <c r="B4" s="111" t="s">
        <v>113</v>
      </c>
      <c r="C4" s="42" t="str">
        <f>Sunday!C4</f>
        <v>"DOAF"</v>
      </c>
      <c r="D4" s="241" t="s">
        <v>10</v>
      </c>
      <c r="E4" s="242"/>
      <c r="F4" s="243"/>
      <c r="G4" s="23" t="s">
        <v>31</v>
      </c>
      <c r="H4" s="283">
        <f>Friday!H4+1</f>
        <v>44121</v>
      </c>
      <c r="I4" s="284"/>
      <c r="J4" s="20" t="s">
        <v>109</v>
      </c>
      <c r="K4" s="19" t="s">
        <v>111</v>
      </c>
      <c r="L4" s="22" t="s">
        <v>11</v>
      </c>
      <c r="M4" s="21" t="str">
        <f>Sunday!M4</f>
        <v>1AWV05</v>
      </c>
    </row>
    <row r="5" spans="2:13" ht="10.5" customHeight="1" x14ac:dyDescent="0.15">
      <c r="B5" s="1"/>
      <c r="C5" s="1"/>
      <c r="D5" s="1"/>
      <c r="E5" s="1"/>
      <c r="F5" s="1"/>
      <c r="G5" s="1"/>
      <c r="H5" s="1"/>
      <c r="I5" s="1"/>
      <c r="J5" s="1"/>
      <c r="K5" s="1"/>
      <c r="L5" s="1"/>
      <c r="M5" s="1"/>
    </row>
    <row r="6" spans="2:13" ht="12.75" customHeight="1" x14ac:dyDescent="0.15">
      <c r="B6" s="252" t="s">
        <v>19</v>
      </c>
      <c r="C6" s="250" t="s">
        <v>12</v>
      </c>
      <c r="D6" s="2" t="s">
        <v>20</v>
      </c>
      <c r="E6" s="252" t="s">
        <v>26</v>
      </c>
      <c r="F6" s="266" t="s">
        <v>27</v>
      </c>
      <c r="G6" s="267"/>
      <c r="H6" s="252" t="s">
        <v>28</v>
      </c>
      <c r="I6" s="252" t="s">
        <v>23</v>
      </c>
      <c r="J6" s="252" t="s">
        <v>24</v>
      </c>
      <c r="K6" s="268" t="s">
        <v>92</v>
      </c>
      <c r="L6" s="253" t="s">
        <v>93</v>
      </c>
      <c r="M6" s="246" t="s">
        <v>138</v>
      </c>
    </row>
    <row r="7" spans="2:13" ht="12.75" customHeight="1" x14ac:dyDescent="0.15">
      <c r="B7" s="251"/>
      <c r="C7" s="251"/>
      <c r="D7" s="18" t="s">
        <v>9</v>
      </c>
      <c r="E7" s="251"/>
      <c r="F7" s="3" t="s">
        <v>21</v>
      </c>
      <c r="G7" s="3" t="s">
        <v>22</v>
      </c>
      <c r="H7" s="251"/>
      <c r="I7" s="251"/>
      <c r="J7" s="251"/>
      <c r="K7" s="254"/>
      <c r="L7" s="254"/>
      <c r="M7" s="247"/>
    </row>
    <row r="8" spans="2:13" ht="25.5" customHeight="1" x14ac:dyDescent="0.15">
      <c r="B8" s="4" t="str">
        <f>IF(SSN!B5="","",SSN!B5)</f>
        <v>Name #1</v>
      </c>
      <c r="C8" s="13" t="str">
        <f>IF(SSN!C5="","",SSN!C5)</f>
        <v>1st AD (Odd)</v>
      </c>
      <c r="D8" s="13" t="s">
        <v>106</v>
      </c>
      <c r="E8" s="6">
        <f>IF(Sunday!E8="PREP", "PREP", C22)</f>
        <v>0</v>
      </c>
      <c r="F8" s="14"/>
      <c r="G8" s="14"/>
      <c r="H8" s="14" t="str">
        <f>IF(E8="PREP", "PREP", IF(C23="","",C23+(K23/10)))</f>
        <v/>
      </c>
      <c r="I8" s="15"/>
      <c r="J8" s="14" t="str">
        <f>IF(E8="PREP", "PREP", IF(H8="","",(H8-E8)-(G8-F8)))</f>
        <v/>
      </c>
      <c r="K8" s="13" t="str">
        <f>IF(OR(E8="", H8=""), "", IF(AND(E8 &lt;= 9, H8 &gt; 19.5), "YES", ""))</f>
        <v/>
      </c>
      <c r="L8" s="17"/>
      <c r="M8" s="30" t="e">
        <f>IF(E8="PREP", "PREP", IF(Friday!H8 &lt; 24, ABS(Friday!H8-24)+E8, (24-Friday!H8)+E8))</f>
        <v>#VALUE!</v>
      </c>
    </row>
    <row r="9" spans="2:13" ht="25.5" customHeight="1" x14ac:dyDescent="0.15">
      <c r="B9" s="4" t="str">
        <f>IF(SSN!B6="","",SSN!B6)</f>
        <v>Name #2</v>
      </c>
      <c r="C9" s="13" t="str">
        <f>IF(SSN!C6="","",SSN!C6)</f>
        <v>1st AD (Even)</v>
      </c>
      <c r="D9" s="13" t="s">
        <v>106</v>
      </c>
      <c r="E9" s="6" t="str">
        <f>IF(Sunday!E9="PREP", "PREP", C22)</f>
        <v>PREP</v>
      </c>
      <c r="F9" s="6"/>
      <c r="G9" s="6"/>
      <c r="H9" s="6" t="str">
        <f>IF(E9="PREP", "PREP", IF(C23="","",C23+(K23/10)))</f>
        <v>PREP</v>
      </c>
      <c r="I9" s="6"/>
      <c r="J9" s="14" t="str">
        <f>IF(E9="PREP", "PREP", IF(H9="","",(H9-E9)-(G9-F9)))</f>
        <v>PREP</v>
      </c>
      <c r="K9" s="13" t="str">
        <f>IF(OR(E9="", H9=""), "", IF(AND(E9 &lt;= 9, H9 &gt; 19.5), "YES", ""))</f>
        <v/>
      </c>
      <c r="L9" s="17"/>
      <c r="M9" s="30" t="str">
        <f>IF(E9="PREP", "PREP", IF(Friday!H9 &lt; 24, ABS(Friday!H9-24)+E9, (24-Friday!H9)+E9))</f>
        <v>PREP</v>
      </c>
    </row>
    <row r="10" spans="2:13" ht="25.5" customHeight="1" x14ac:dyDescent="0.15">
      <c r="B10" s="4" t="str">
        <f>IF(SSN!B7="","",SSN!B7)</f>
        <v>Name #3</v>
      </c>
      <c r="C10" s="13" t="str">
        <f>IF(SSN!C7="","",SSN!C7)</f>
        <v>2nd AD</v>
      </c>
      <c r="D10" s="13" t="s">
        <v>106</v>
      </c>
      <c r="E10" s="6"/>
      <c r="F10" s="6"/>
      <c r="G10" s="6"/>
      <c r="H10" s="6" t="str">
        <f>IF(F23="Y", IF(C23="","",C23+(K23/10)+1), IF(C23="","",C23+(K23/10)+0.5))</f>
        <v/>
      </c>
      <c r="I10" s="6"/>
      <c r="J10" s="14" t="str">
        <f>IF(H10="","",(H10-E10)-(G10-F10))</f>
        <v/>
      </c>
      <c r="K10" s="13" t="str">
        <f>IF(OR(E10="", H10=""), "", IF(AND(E10 &lt;= 9, H10 &gt; 19.5), "YES", ""))</f>
        <v/>
      </c>
      <c r="L10" s="17"/>
      <c r="M10" s="30" t="str">
        <f>IF(E10="", "", IF(Friday!H10 &lt; 24, ABS(Friday!H10-24)+E10, (24-Friday!H10)+E10))</f>
        <v/>
      </c>
    </row>
    <row r="11" spans="2:13" ht="25.5" customHeight="1" x14ac:dyDescent="0.15">
      <c r="B11" s="4" t="str">
        <f>IF(SSN!B8="","",SSN!B8)</f>
        <v>Name #4</v>
      </c>
      <c r="C11" s="13" t="str">
        <f>IF(SSN!C8="","",SSN!C8)</f>
        <v>2nd 2nd AD</v>
      </c>
      <c r="D11" s="13" t="s">
        <v>106</v>
      </c>
      <c r="E11" s="6"/>
      <c r="F11" s="6"/>
      <c r="G11" s="14"/>
      <c r="H11" s="14" t="str">
        <f>IF(F23="Y", IF(C23="","",C23+(K23/10)+1), IF(C23="","",C23+(K23/10)+0.5))</f>
        <v/>
      </c>
      <c r="I11" s="14"/>
      <c r="J11" s="14" t="str">
        <f>IF(H11="","",(H11-E11)-(G11-F11))</f>
        <v/>
      </c>
      <c r="K11" s="13" t="str">
        <f>IF(OR(E11="", H11=""), "", IF(AND(E11 &lt;= 9, H11 &gt; 19.5), "YES", ""))</f>
        <v/>
      </c>
      <c r="L11" s="17"/>
      <c r="M11" s="30" t="str">
        <f>IF(E11="", "", IF(Friday!H11 &lt; 24, ABS(Friday!H11-24)+E11, (24-Friday!H11)+E11))</f>
        <v/>
      </c>
    </row>
    <row r="12" spans="2:13" ht="25.5" customHeight="1" x14ac:dyDescent="0.15">
      <c r="B12" s="4" t="str">
        <f>IF(SSN!B9="","",SSN!B9)</f>
        <v>Name #5</v>
      </c>
      <c r="C12" s="13" t="str">
        <f>IF(SSN!C9="","",SSN!C9)</f>
        <v>2nd 2nd AD</v>
      </c>
      <c r="D12" s="13" t="s">
        <v>106</v>
      </c>
      <c r="E12" s="6"/>
      <c r="F12" s="6"/>
      <c r="G12" s="6" t="str">
        <f>IF(F12="","",F12+0.5)</f>
        <v/>
      </c>
      <c r="H12" s="6"/>
      <c r="I12" s="6"/>
      <c r="J12" s="14" t="str">
        <f>IF(H12="","",(H12-E12)-(G12-F12))</f>
        <v/>
      </c>
      <c r="K12" s="13"/>
      <c r="L12" s="17"/>
      <c r="M12" s="30" t="str">
        <f>IF(E12="", "", IF(Friday!H12 &lt; 24, ABS(Friday!H12-24)+E12, (24-Friday!H12)+E12))</f>
        <v/>
      </c>
    </row>
    <row r="13" spans="2:13" ht="25.5" customHeight="1" x14ac:dyDescent="0.15">
      <c r="B13" s="4" t="str">
        <f>IF(SSN!B10="","",SSN!B10)</f>
        <v>Name #6</v>
      </c>
      <c r="C13" s="13" t="str">
        <f>IF(SSN!C10="","",SSN!C10)</f>
        <v>Set PA</v>
      </c>
      <c r="D13" s="13" t="s">
        <v>106</v>
      </c>
      <c r="E13" s="6"/>
      <c r="F13" s="6">
        <f>IF(F$12="",,F$12)</f>
        <v>0</v>
      </c>
      <c r="G13" s="6">
        <f>IF(G$12="",,G$12)</f>
        <v>0</v>
      </c>
      <c r="H13" s="6"/>
      <c r="I13" s="6"/>
      <c r="J13" s="14" t="str">
        <f>IF(H13="","",(H13-E13)-(G13-F13))</f>
        <v/>
      </c>
      <c r="K13" s="13"/>
      <c r="L13" s="17"/>
      <c r="M13" s="30" t="str">
        <f>IF(E13="", "", IF(Friday!H13 &lt; 24, ABS(Friday!H13-24)+E13, (24-Friday!H13)+E13))</f>
        <v/>
      </c>
    </row>
    <row r="14" spans="2:13" ht="25.5" customHeight="1" x14ac:dyDescent="0.15">
      <c r="B14" s="4" t="str">
        <f>IF(SSN!B11="","",SSN!B11)</f>
        <v>Name #7</v>
      </c>
      <c r="C14" s="13" t="str">
        <f>IF(SSN!C11="","",SSN!C11)</f>
        <v>Set PA</v>
      </c>
      <c r="D14" s="13" t="s">
        <v>106</v>
      </c>
      <c r="E14" s="6"/>
      <c r="F14" s="6">
        <f>IF(F$12="",,F$12)</f>
        <v>0</v>
      </c>
      <c r="G14" s="6">
        <f>IF(G$12="",,G$12)</f>
        <v>0</v>
      </c>
      <c r="H14" s="6"/>
      <c r="I14" s="6"/>
      <c r="J14" s="14" t="str">
        <f>IF(H14="","",(H14-E14)-(G14-F14))</f>
        <v/>
      </c>
      <c r="K14" s="13"/>
      <c r="L14" s="17"/>
      <c r="M14" s="30" t="str">
        <f>IF(E14="", "", IF(Friday!H14 &lt; 24, ABS(Friday!H14-24)+E14, (24-Friday!H14)+E14))</f>
        <v/>
      </c>
    </row>
    <row r="15" spans="2:13" s="11" customFormat="1" ht="8.25" customHeight="1" x14ac:dyDescent="0.15">
      <c r="B15" s="7"/>
      <c r="C15" s="16"/>
      <c r="D15" s="16"/>
      <c r="E15" s="8"/>
      <c r="F15" s="8"/>
      <c r="G15" s="8"/>
      <c r="H15" s="8"/>
      <c r="I15" s="9"/>
      <c r="J15" s="8"/>
      <c r="K15" s="36"/>
      <c r="L15" s="35"/>
      <c r="M15" s="31"/>
    </row>
    <row r="16" spans="2:13" ht="25.5" customHeight="1" x14ac:dyDescent="0.15">
      <c r="B16" s="4" t="str">
        <f>IF(SSN!J13="","",SSN!B13)</f>
        <v/>
      </c>
      <c r="C16" s="13" t="str">
        <f>IF(SSN!J13="","",SSN!C13)</f>
        <v/>
      </c>
      <c r="D16" s="13" t="str">
        <f>IF(SSN!J13="","", "X")</f>
        <v/>
      </c>
      <c r="E16" s="14"/>
      <c r="F16" s="6" t="str">
        <f>IF(D16="","",F12)</f>
        <v/>
      </c>
      <c r="G16" s="6" t="str">
        <f>IF(D16="","",G12)</f>
        <v/>
      </c>
      <c r="H16" s="6"/>
      <c r="I16" s="6"/>
      <c r="J16" s="14" t="str">
        <f>IF(H16="","",(H16-E16)-(G16-F16))</f>
        <v/>
      </c>
      <c r="K16" s="13"/>
      <c r="L16" s="17"/>
      <c r="M16" s="30" t="str">
        <f>IF(E16="", "", IF(Friday!H16 &lt; 24, ABS(Friday!H16-24)+E16, (24-Friday!H16)+E16))</f>
        <v/>
      </c>
    </row>
    <row r="17" spans="2:13" ht="25.5" customHeight="1" x14ac:dyDescent="0.15">
      <c r="B17" s="4" t="str">
        <f>IF(SSN!J14="","",SSN!B14)</f>
        <v/>
      </c>
      <c r="C17" s="13" t="str">
        <f>IF(SSN!J14="","",SSN!C14)</f>
        <v/>
      </c>
      <c r="D17" s="13" t="str">
        <f>IF(SSN!J14="","", "X")</f>
        <v/>
      </c>
      <c r="E17" s="14"/>
      <c r="F17" s="6" t="str">
        <f>IF(D17="","",F12)</f>
        <v/>
      </c>
      <c r="G17" s="6" t="str">
        <f>IF(D17="","",G12)</f>
        <v/>
      </c>
      <c r="H17" s="6"/>
      <c r="I17" s="6"/>
      <c r="J17" s="14" t="str">
        <f>IF(H17="","",(H17-E17)-(G17-F17))</f>
        <v/>
      </c>
      <c r="K17" s="13"/>
      <c r="L17" s="17"/>
      <c r="M17" s="30" t="str">
        <f>IF(E17="", "", IF(Friday!H17 &lt; 24, ABS(Friday!H17-24)+E17, (24-Friday!H17)+E17))</f>
        <v/>
      </c>
    </row>
    <row r="18" spans="2:13" ht="25.5" customHeight="1" x14ac:dyDescent="0.15">
      <c r="B18" s="4" t="str">
        <f>IF(SSN!J15="","",SSN!B15)</f>
        <v/>
      </c>
      <c r="C18" s="13" t="str">
        <f>IF(SSN!J15="","",SSN!C15)</f>
        <v/>
      </c>
      <c r="D18" s="13" t="str">
        <f>IF(SSN!J15="","", "X")</f>
        <v/>
      </c>
      <c r="E18" s="14"/>
      <c r="F18" s="6" t="str">
        <f>IF(D18="","",F12)</f>
        <v/>
      </c>
      <c r="G18" s="6" t="str">
        <f>IF(D18="","",G12)</f>
        <v/>
      </c>
      <c r="H18" s="6"/>
      <c r="I18" s="6"/>
      <c r="J18" s="14" t="str">
        <f>IF(H18="","",(H18-E18)-(G18-F18))</f>
        <v/>
      </c>
      <c r="K18" s="13"/>
      <c r="L18" s="17"/>
      <c r="M18" s="30" t="str">
        <f>IF(E18="", "", IF(Friday!H18 &lt; 24, ABS(Friday!H18-24)+E18, (24-Friday!H18)+E18))</f>
        <v/>
      </c>
    </row>
    <row r="19" spans="2:13" ht="25.5" customHeight="1" x14ac:dyDescent="0.15">
      <c r="B19" s="4" t="str">
        <f>IF(SSN!J16="","",SSN!B16)</f>
        <v/>
      </c>
      <c r="C19" s="13" t="str">
        <f>IF(SSN!J16="","",SSN!C16)</f>
        <v/>
      </c>
      <c r="D19" s="13" t="str">
        <f>IF(SSN!J16="","", "X")</f>
        <v/>
      </c>
      <c r="E19" s="14"/>
      <c r="F19" s="6" t="str">
        <f>IF(D19="","",F12)</f>
        <v/>
      </c>
      <c r="G19" s="6" t="str">
        <f>IF(D19="","",G12)</f>
        <v/>
      </c>
      <c r="H19" s="6"/>
      <c r="I19" s="6"/>
      <c r="J19" s="14" t="str">
        <f>IF(H19="","",(H19-E19)-(G19-F19))</f>
        <v/>
      </c>
      <c r="K19" s="13"/>
      <c r="L19" s="17"/>
      <c r="M19" s="30" t="str">
        <f>IF(E19="", "", IF(Friday!H19 &lt; 24, ABS(Friday!H19-24)+E19, (24-Friday!H19)+E19))</f>
        <v/>
      </c>
    </row>
    <row r="20" spans="2:13" ht="25.5" customHeight="1" x14ac:dyDescent="0.15">
      <c r="B20" s="4" t="str">
        <f>IF(SSN!J17="","",SSN!B17)</f>
        <v/>
      </c>
      <c r="C20" s="13" t="str">
        <f>IF(SSN!J17="","",SSN!C17)</f>
        <v/>
      </c>
      <c r="D20" s="13" t="str">
        <f>IF(SSN!J17="","", "X")</f>
        <v/>
      </c>
      <c r="E20" s="14"/>
      <c r="F20" s="6" t="str">
        <f>IF(D20="","",F12)</f>
        <v/>
      </c>
      <c r="G20" s="6" t="str">
        <f>IF(D20="","",G12)</f>
        <v/>
      </c>
      <c r="H20" s="6"/>
      <c r="I20" s="6"/>
      <c r="J20" s="14" t="str">
        <f>IF(H20="","",(H20-E20)-(G20-F20))</f>
        <v/>
      </c>
      <c r="K20" s="13"/>
      <c r="L20" s="17"/>
      <c r="M20" s="30" t="str">
        <f>IF(E20="", "", IF(Friday!H20 &lt; 24, ABS(Friday!H20-24)+E20, (24-Friday!H20)+E20))</f>
        <v/>
      </c>
    </row>
    <row r="21" spans="2:13" ht="25.5" customHeight="1" x14ac:dyDescent="0.15">
      <c r="B21" s="4"/>
      <c r="C21" s="5"/>
      <c r="D21" s="34" t="s">
        <v>30</v>
      </c>
      <c r="E21" s="287"/>
      <c r="F21" s="287"/>
      <c r="G21" s="287"/>
      <c r="H21" s="287"/>
      <c r="I21" s="287"/>
      <c r="J21" s="287"/>
      <c r="K21" s="287"/>
      <c r="L21" s="287"/>
      <c r="M21" s="288"/>
    </row>
    <row r="22" spans="2:13" ht="25" customHeight="1" x14ac:dyDescent="0.15">
      <c r="B22" s="24" t="s">
        <v>139</v>
      </c>
      <c r="C22" s="25"/>
      <c r="D22" s="33"/>
      <c r="E22" s="289"/>
      <c r="F22" s="289"/>
      <c r="G22" s="289"/>
      <c r="H22" s="289"/>
      <c r="I22" s="289"/>
      <c r="J22" s="289"/>
      <c r="K22" s="289"/>
      <c r="L22" s="289"/>
      <c r="M22" s="290"/>
    </row>
    <row r="23" spans="2:13" ht="25.5" customHeight="1" x14ac:dyDescent="0.15">
      <c r="B23" s="24" t="s">
        <v>18</v>
      </c>
      <c r="C23" s="25"/>
      <c r="D23" s="257" t="s">
        <v>141</v>
      </c>
      <c r="E23" s="258"/>
      <c r="F23" s="291"/>
      <c r="G23" s="292"/>
      <c r="H23" s="248" t="s">
        <v>75</v>
      </c>
      <c r="I23" s="249"/>
      <c r="J23" s="249"/>
      <c r="K23" s="32"/>
      <c r="L23" s="24" t="s">
        <v>140</v>
      </c>
      <c r="M23" s="40"/>
    </row>
    <row r="24" spans="2:13" ht="4.5" customHeight="1" x14ac:dyDescent="0.15"/>
    <row r="25" spans="2:13" ht="16" x14ac:dyDescent="0.15">
      <c r="B25" s="261"/>
      <c r="C25" s="262"/>
      <c r="D25" s="262"/>
      <c r="E25" s="262"/>
      <c r="F25" s="262"/>
      <c r="G25" s="262"/>
      <c r="H25" s="262"/>
      <c r="I25" s="262"/>
      <c r="J25" s="262"/>
      <c r="K25" s="262"/>
      <c r="L25" s="262"/>
      <c r="M25" s="263"/>
    </row>
  </sheetData>
  <sheetProtection sheet="1" objects="1" scenarios="1"/>
  <mergeCells count="19">
    <mergeCell ref="J6:J7"/>
    <mergeCell ref="I6:I7"/>
    <mergeCell ref="F23:G23"/>
    <mergeCell ref="B25:M25"/>
    <mergeCell ref="B2:M2"/>
    <mergeCell ref="D4:F4"/>
    <mergeCell ref="H4:I4"/>
    <mergeCell ref="M6:M7"/>
    <mergeCell ref="F6:G6"/>
    <mergeCell ref="H6:H7"/>
    <mergeCell ref="D23:E23"/>
    <mergeCell ref="E21:M21"/>
    <mergeCell ref="E22:M22"/>
    <mergeCell ref="K6:K7"/>
    <mergeCell ref="L6:L7"/>
    <mergeCell ref="H23:J23"/>
    <mergeCell ref="B6:B7"/>
    <mergeCell ref="C6:C7"/>
    <mergeCell ref="E6:E7"/>
  </mergeCells>
  <phoneticPr fontId="2" type="noConversion"/>
  <conditionalFormatting sqref="E15:J15 J16:J20 J12:J14 E8:I9">
    <cfRule type="cellIs" dxfId="57" priority="69" stopIfTrue="1" operator="equal">
      <formula>0</formula>
    </cfRule>
  </conditionalFormatting>
  <conditionalFormatting sqref="H12:I14 I10:I11">
    <cfRule type="cellIs" dxfId="56" priority="67" stopIfTrue="1" operator="equal">
      <formula>0</formula>
    </cfRule>
  </conditionalFormatting>
  <conditionalFormatting sqref="E16:E20">
    <cfRule type="cellIs" dxfId="55" priority="65" stopIfTrue="1" operator="equal">
      <formula>0</formula>
    </cfRule>
  </conditionalFormatting>
  <conditionalFormatting sqref="I16:I20">
    <cfRule type="cellIs" dxfId="54" priority="64" stopIfTrue="1" operator="equal">
      <formula>0</formula>
    </cfRule>
  </conditionalFormatting>
  <conditionalFormatting sqref="H16:H20">
    <cfRule type="cellIs" dxfId="53" priority="62" stopIfTrue="1" operator="equal">
      <formula>0</formula>
    </cfRule>
  </conditionalFormatting>
  <conditionalFormatting sqref="F10:G14">
    <cfRule type="cellIs" dxfId="52" priority="53" stopIfTrue="1" operator="equal">
      <formula>0</formula>
    </cfRule>
  </conditionalFormatting>
  <conditionalFormatting sqref="E10:E14">
    <cfRule type="cellIs" dxfId="51" priority="52" stopIfTrue="1" operator="equal">
      <formula>0</formula>
    </cfRule>
  </conditionalFormatting>
  <conditionalFormatting sqref="F16:G20">
    <cfRule type="cellIs" dxfId="50" priority="51" stopIfTrue="1" operator="equal">
      <formula>0</formula>
    </cfRule>
  </conditionalFormatting>
  <conditionalFormatting sqref="J10:J11">
    <cfRule type="containsBlanks" dxfId="49" priority="15">
      <formula>LEN(TRIM(J10))=0</formula>
    </cfRule>
    <cfRule type="cellIs" dxfId="48" priority="16" operator="greaterThan">
      <formula>20.01</formula>
    </cfRule>
    <cfRule type="cellIs" dxfId="47" priority="17" operator="between">
      <formula>16.01</formula>
      <formula>20</formula>
    </cfRule>
  </conditionalFormatting>
  <conditionalFormatting sqref="M8:M14 M16:M20">
    <cfRule type="cellIs" dxfId="46" priority="9" operator="lessThan">
      <formula>9</formula>
    </cfRule>
  </conditionalFormatting>
  <conditionalFormatting sqref="M15">
    <cfRule type="cellIs" dxfId="45" priority="8" stopIfTrue="1" operator="equal">
      <formula>0</formula>
    </cfRule>
  </conditionalFormatting>
  <conditionalFormatting sqref="M16:M17">
    <cfRule type="cellIs" dxfId="44" priority="7" operator="greaterThan">
      <formula>18</formula>
    </cfRule>
  </conditionalFormatting>
  <conditionalFormatting sqref="M23">
    <cfRule type="cellIs" dxfId="43" priority="5" operator="greaterThan">
      <formula>0.1</formula>
    </cfRule>
  </conditionalFormatting>
  <conditionalFormatting sqref="H10:H11">
    <cfRule type="cellIs" dxfId="42" priority="4" stopIfTrue="1" operator="equal">
      <formula>0</formula>
    </cfRule>
  </conditionalFormatting>
  <conditionalFormatting sqref="J8:J9">
    <cfRule type="cellIs" dxfId="41" priority="89" stopIfTrue="1" operator="greaterThan">
      <formula>20</formula>
    </cfRule>
  </conditionalFormatting>
  <printOptions horizontalCentered="1" verticalCentered="1"/>
  <pageMargins left="0.25" right="0.25" top="0.5" bottom="0.5" header="0.5" footer="0.25"/>
  <pageSetup scale="72" orientation="landscape" horizontalDpi="1200" verticalDpi="1200"/>
  <headerFooter alignWithMargins="0"/>
  <extLst>
    <ext xmlns:x14="http://schemas.microsoft.com/office/spreadsheetml/2009/9/main" uri="{78C0D931-6437-407d-A8EE-F0AAD7539E65}">
      <x14:conditionalFormattings>
        <x14:conditionalFormatting xmlns:xm="http://schemas.microsoft.com/office/excel/2006/main">
          <x14:cfRule type="expression" priority="86" stopIfTrue="1" id="{B5C38E1F-B4E5-F844-B3E4-341E6516268B}">
            <xm:f>NOT(ISERROR(SEARCH("YES",Sunday!K8)))</xm:f>
            <x14:dxf>
              <font>
                <color auto="1"/>
              </font>
              <fill>
                <patternFill patternType="solid">
                  <fgColor indexed="64"/>
                  <bgColor indexed="51"/>
                </patternFill>
              </fill>
            </x14:dxf>
          </x14:cfRule>
          <xm:sqref>K8:K11</xm:sqref>
        </x14:conditionalFormatting>
        <x14:conditionalFormatting xmlns:xm="http://schemas.microsoft.com/office/excel/2006/main">
          <x14:cfRule type="expression" priority="87" stopIfTrue="1" id="{B52228CA-296B-8A4C-B26C-F40B1A11C363}">
            <xm:f>NOT(ISERROR(SEARCH("PREP",Friday!J8)))</xm:f>
            <x14:dxf>
              <font>
                <color auto="1"/>
              </font>
              <fill>
                <patternFill patternType="none">
                  <fgColor indexed="64"/>
                  <bgColor indexed="65"/>
                </patternFill>
              </fill>
            </x14:dxf>
          </x14:cfRule>
          <x14:cfRule type="expression" priority="88" stopIfTrue="1" id="{8EE6395E-E4D9-2A4C-87E9-6974C842D0B1}">
            <xm:f>LEN(TRIM(Friday!J8))=0</xm:f>
            <x14:dxf>
              <font>
                <color auto="1"/>
              </font>
              <fill>
                <patternFill patternType="none">
                  <fgColor indexed="64"/>
                  <bgColor indexed="65"/>
                </patternFill>
              </fill>
            </x14:dxf>
          </x14:cfRule>
          <xm:sqref>J8:J9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63"/>
  </sheetPr>
  <dimension ref="A1:P45"/>
  <sheetViews>
    <sheetView workbookViewId="0"/>
  </sheetViews>
  <sheetFormatPr baseColWidth="10" defaultColWidth="8.83203125" defaultRowHeight="13" x14ac:dyDescent="0.15"/>
  <sheetData>
    <row r="1" spans="1:16" x14ac:dyDescent="0.15">
      <c r="A1" s="115"/>
      <c r="B1" s="115"/>
      <c r="C1" s="115"/>
      <c r="D1" s="115"/>
      <c r="E1" s="115"/>
      <c r="F1" s="115"/>
      <c r="G1" s="115"/>
      <c r="H1" s="115"/>
      <c r="I1" s="115"/>
      <c r="J1" s="115"/>
      <c r="K1" s="115"/>
      <c r="L1" s="115"/>
      <c r="M1" s="115"/>
      <c r="N1" s="115"/>
      <c r="O1" s="115"/>
      <c r="P1" s="115"/>
    </row>
    <row r="2" spans="1:16" x14ac:dyDescent="0.15">
      <c r="A2" s="115"/>
      <c r="B2" s="115"/>
      <c r="C2" s="115"/>
      <c r="D2" s="115"/>
      <c r="E2" s="115"/>
      <c r="F2" s="115"/>
      <c r="G2" s="115"/>
      <c r="H2" s="115"/>
      <c r="I2" s="115"/>
      <c r="J2" s="115"/>
      <c r="K2" s="115"/>
      <c r="L2" s="115"/>
      <c r="M2" s="115"/>
      <c r="N2" s="115"/>
      <c r="O2" s="115"/>
      <c r="P2" s="115"/>
    </row>
    <row r="3" spans="1:16" x14ac:dyDescent="0.15">
      <c r="A3" s="115"/>
      <c r="B3" s="115"/>
      <c r="C3" s="115"/>
      <c r="D3" s="115"/>
      <c r="E3" s="115"/>
      <c r="F3" s="115"/>
      <c r="G3" s="115"/>
      <c r="H3" s="115"/>
      <c r="I3" s="115"/>
      <c r="J3" s="115"/>
      <c r="K3" s="115"/>
      <c r="L3" s="115"/>
      <c r="M3" s="115"/>
      <c r="N3" s="115"/>
      <c r="O3" s="115"/>
      <c r="P3" s="115"/>
    </row>
    <row r="4" spans="1:16" x14ac:dyDescent="0.15">
      <c r="A4" s="115"/>
      <c r="B4" s="115"/>
      <c r="C4" s="115"/>
      <c r="D4" s="115"/>
      <c r="E4" s="115"/>
      <c r="F4" s="115"/>
      <c r="G4" s="115"/>
      <c r="H4" s="115"/>
      <c r="I4" s="115"/>
      <c r="J4" s="115"/>
      <c r="K4" s="115"/>
      <c r="L4" s="115"/>
      <c r="M4" s="115"/>
      <c r="N4" s="115"/>
      <c r="O4" s="115"/>
      <c r="P4" s="115"/>
    </row>
    <row r="5" spans="1:16" x14ac:dyDescent="0.15">
      <c r="A5" s="115"/>
      <c r="B5" s="115"/>
      <c r="C5" s="115"/>
      <c r="D5" s="115"/>
      <c r="E5" s="115"/>
      <c r="F5" s="115"/>
      <c r="G5" s="115"/>
      <c r="H5" s="115"/>
      <c r="I5" s="115"/>
      <c r="J5" s="115"/>
      <c r="K5" s="115"/>
      <c r="L5" s="115"/>
      <c r="M5" s="115"/>
      <c r="N5" s="115"/>
      <c r="O5" s="115"/>
      <c r="P5" s="115"/>
    </row>
    <row r="6" spans="1:16" x14ac:dyDescent="0.15">
      <c r="A6" s="115"/>
      <c r="B6" s="115"/>
      <c r="C6" s="115"/>
      <c r="D6" s="115"/>
      <c r="E6" s="115"/>
      <c r="F6" s="115"/>
      <c r="G6" s="115"/>
      <c r="H6" s="115"/>
      <c r="I6" s="115"/>
      <c r="J6" s="115"/>
      <c r="K6" s="115"/>
      <c r="L6" s="115"/>
      <c r="M6" s="115"/>
      <c r="N6" s="115"/>
      <c r="O6" s="115"/>
      <c r="P6" s="115"/>
    </row>
    <row r="7" spans="1:16" x14ac:dyDescent="0.15">
      <c r="A7" s="115"/>
      <c r="B7" s="115"/>
      <c r="C7" s="115"/>
      <c r="D7" s="115"/>
      <c r="E7" s="115"/>
      <c r="F7" s="115"/>
      <c r="G7" s="115"/>
      <c r="H7" s="115"/>
      <c r="I7" s="115"/>
      <c r="J7" s="115"/>
      <c r="K7" s="115"/>
      <c r="L7" s="115"/>
      <c r="M7" s="115"/>
      <c r="N7" s="115"/>
      <c r="O7" s="115"/>
      <c r="P7" s="115"/>
    </row>
    <row r="8" spans="1:16" x14ac:dyDescent="0.15">
      <c r="A8" s="115"/>
      <c r="B8" s="115"/>
      <c r="C8" s="115"/>
      <c r="D8" s="115"/>
      <c r="E8" s="115"/>
      <c r="F8" s="115"/>
      <c r="G8" s="115"/>
      <c r="H8" s="115"/>
      <c r="I8" s="115"/>
      <c r="J8" s="115"/>
      <c r="K8" s="115"/>
      <c r="L8" s="115"/>
      <c r="M8" s="115"/>
      <c r="N8" s="115"/>
      <c r="O8" s="115"/>
      <c r="P8" s="115"/>
    </row>
    <row r="9" spans="1:16" x14ac:dyDescent="0.15">
      <c r="A9" s="115"/>
      <c r="B9" s="115"/>
      <c r="C9" s="115"/>
      <c r="D9" s="115"/>
      <c r="E9" s="115"/>
      <c r="F9" s="115"/>
      <c r="G9" s="115"/>
      <c r="H9" s="115"/>
      <c r="I9" s="115"/>
      <c r="J9" s="115"/>
      <c r="K9" s="115"/>
      <c r="L9" s="115"/>
      <c r="M9" s="115"/>
      <c r="N9" s="115"/>
      <c r="O9" s="115"/>
      <c r="P9" s="115"/>
    </row>
    <row r="10" spans="1:16" x14ac:dyDescent="0.15">
      <c r="A10" s="115"/>
      <c r="B10" s="115"/>
      <c r="C10" s="115"/>
      <c r="D10" s="115"/>
      <c r="E10" s="115"/>
      <c r="F10" s="115"/>
      <c r="G10" s="115"/>
      <c r="H10" s="115"/>
      <c r="I10" s="115"/>
      <c r="J10" s="115"/>
      <c r="K10" s="115"/>
      <c r="L10" s="115"/>
      <c r="M10" s="115"/>
      <c r="N10" s="115"/>
      <c r="O10" s="115"/>
      <c r="P10" s="115"/>
    </row>
    <row r="11" spans="1:16" x14ac:dyDescent="0.15">
      <c r="A11" s="115"/>
      <c r="B11" s="115"/>
      <c r="C11" s="115"/>
      <c r="D11" s="115"/>
      <c r="E11" s="115"/>
      <c r="F11" s="115"/>
      <c r="G11" s="115"/>
      <c r="H11" s="115"/>
      <c r="I11" s="115"/>
      <c r="J11" s="115"/>
      <c r="K11" s="115"/>
      <c r="L11" s="115"/>
      <c r="M11" s="115"/>
      <c r="N11" s="115"/>
      <c r="O11" s="115"/>
      <c r="P11" s="115"/>
    </row>
    <row r="12" spans="1:16" x14ac:dyDescent="0.15">
      <c r="A12" s="115"/>
      <c r="B12" s="115"/>
      <c r="C12" s="115"/>
      <c r="D12" s="115"/>
      <c r="E12" s="115"/>
      <c r="F12" s="115"/>
      <c r="G12" s="115"/>
      <c r="H12" s="115"/>
      <c r="I12" s="115"/>
      <c r="J12" s="115"/>
      <c r="K12" s="115"/>
      <c r="L12" s="115"/>
      <c r="M12" s="115"/>
      <c r="N12" s="115"/>
      <c r="O12" s="115"/>
      <c r="P12" s="115"/>
    </row>
    <row r="13" spans="1:16" x14ac:dyDescent="0.15">
      <c r="A13" s="115"/>
      <c r="B13" s="115"/>
      <c r="C13" s="115"/>
      <c r="D13" s="115"/>
      <c r="E13" s="115"/>
      <c r="F13" s="115"/>
      <c r="G13" s="115"/>
      <c r="H13" s="115"/>
      <c r="I13" s="115"/>
      <c r="J13" s="115"/>
      <c r="K13" s="115"/>
      <c r="L13" s="115"/>
      <c r="M13" s="115"/>
      <c r="N13" s="115"/>
      <c r="O13" s="115"/>
      <c r="P13" s="115"/>
    </row>
    <row r="14" spans="1:16" x14ac:dyDescent="0.15">
      <c r="A14" s="115"/>
      <c r="B14" s="115"/>
      <c r="C14" s="115"/>
      <c r="D14" s="115"/>
      <c r="E14" s="115"/>
      <c r="F14" s="115"/>
      <c r="G14" s="115"/>
      <c r="H14" s="115"/>
      <c r="I14" s="115"/>
      <c r="J14" s="115"/>
      <c r="K14" s="115"/>
      <c r="L14" s="115"/>
      <c r="M14" s="115"/>
      <c r="N14" s="115"/>
      <c r="O14" s="115"/>
      <c r="P14" s="115"/>
    </row>
    <row r="15" spans="1:16" x14ac:dyDescent="0.15">
      <c r="A15" s="115"/>
      <c r="B15" s="115"/>
      <c r="C15" s="115"/>
      <c r="D15" s="115"/>
      <c r="E15" s="115"/>
      <c r="F15" s="115"/>
      <c r="G15" s="115"/>
      <c r="H15" s="115"/>
      <c r="I15" s="115"/>
      <c r="J15" s="115"/>
      <c r="K15" s="115"/>
      <c r="L15" s="115"/>
      <c r="M15" s="115"/>
      <c r="N15" s="115"/>
      <c r="O15" s="115"/>
      <c r="P15" s="115"/>
    </row>
    <row r="16" spans="1:16" x14ac:dyDescent="0.15">
      <c r="A16" s="115"/>
      <c r="B16" s="115"/>
      <c r="C16" s="115"/>
      <c r="D16" s="115"/>
      <c r="E16" s="115"/>
      <c r="F16" s="115"/>
      <c r="G16" s="115"/>
      <c r="H16" s="115"/>
      <c r="I16" s="115"/>
      <c r="J16" s="115"/>
      <c r="K16" s="115"/>
      <c r="L16" s="115"/>
      <c r="M16" s="115"/>
      <c r="N16" s="115"/>
      <c r="O16" s="115"/>
      <c r="P16" s="115"/>
    </row>
    <row r="17" spans="1:16" x14ac:dyDescent="0.15">
      <c r="A17" s="115"/>
      <c r="B17" s="115"/>
      <c r="C17" s="115"/>
      <c r="D17" s="115"/>
      <c r="E17" s="115"/>
      <c r="F17" s="115"/>
      <c r="G17" s="115"/>
      <c r="H17" s="115"/>
      <c r="I17" s="115"/>
      <c r="J17" s="115"/>
      <c r="K17" s="115"/>
      <c r="L17" s="115"/>
      <c r="M17" s="115"/>
      <c r="N17" s="115"/>
      <c r="O17" s="115"/>
      <c r="P17" s="115"/>
    </row>
    <row r="18" spans="1:16" x14ac:dyDescent="0.15">
      <c r="A18" s="115"/>
      <c r="B18" s="115"/>
      <c r="C18" s="115"/>
      <c r="D18" s="115"/>
      <c r="E18" s="115"/>
      <c r="F18" s="115"/>
      <c r="G18" s="115"/>
      <c r="H18" s="115"/>
      <c r="I18" s="115"/>
      <c r="J18" s="115"/>
      <c r="K18" s="115"/>
      <c r="L18" s="115"/>
      <c r="M18" s="115"/>
      <c r="N18" s="115"/>
      <c r="O18" s="115"/>
      <c r="P18" s="115"/>
    </row>
    <row r="19" spans="1:16" x14ac:dyDescent="0.15">
      <c r="A19" s="115"/>
      <c r="B19" s="115"/>
      <c r="C19" s="115"/>
      <c r="D19" s="115"/>
      <c r="E19" s="115"/>
      <c r="F19" s="115"/>
      <c r="G19" s="115"/>
      <c r="H19" s="115"/>
      <c r="I19" s="115"/>
      <c r="J19" s="115"/>
      <c r="K19" s="115"/>
      <c r="L19" s="115"/>
      <c r="M19" s="115"/>
      <c r="N19" s="115"/>
      <c r="O19" s="115"/>
      <c r="P19" s="115"/>
    </row>
    <row r="20" spans="1:16" x14ac:dyDescent="0.15">
      <c r="A20" s="115"/>
      <c r="B20" s="115"/>
      <c r="C20" s="115"/>
      <c r="D20" s="115"/>
      <c r="E20" s="115"/>
      <c r="F20" s="115"/>
      <c r="G20" s="115"/>
      <c r="H20" s="115"/>
      <c r="I20" s="115"/>
      <c r="J20" s="115"/>
      <c r="K20" s="115"/>
      <c r="L20" s="115"/>
      <c r="M20" s="115"/>
      <c r="N20" s="115"/>
      <c r="O20" s="115"/>
      <c r="P20" s="115"/>
    </row>
    <row r="21" spans="1:16" x14ac:dyDescent="0.15">
      <c r="A21" s="115"/>
      <c r="B21" s="115"/>
      <c r="C21" s="115"/>
      <c r="D21" s="115"/>
      <c r="E21" s="115"/>
      <c r="F21" s="115"/>
      <c r="G21" s="115"/>
      <c r="H21" s="115"/>
      <c r="I21" s="115"/>
      <c r="J21" s="115"/>
      <c r="K21" s="115"/>
      <c r="L21" s="115"/>
      <c r="M21" s="115"/>
      <c r="N21" s="115"/>
      <c r="O21" s="115"/>
      <c r="P21" s="115"/>
    </row>
    <row r="22" spans="1:16" x14ac:dyDescent="0.15">
      <c r="A22" s="115"/>
      <c r="B22" s="115"/>
      <c r="C22" s="115"/>
      <c r="D22" s="115"/>
      <c r="E22" s="115"/>
      <c r="F22" s="115"/>
      <c r="G22" s="115"/>
      <c r="H22" s="115"/>
      <c r="I22" s="115"/>
      <c r="J22" s="115"/>
      <c r="K22" s="115"/>
      <c r="L22" s="115"/>
      <c r="M22" s="115"/>
      <c r="N22" s="115"/>
      <c r="O22" s="115"/>
      <c r="P22" s="115"/>
    </row>
    <row r="23" spans="1:16" x14ac:dyDescent="0.15">
      <c r="A23" s="115"/>
      <c r="B23" s="115"/>
      <c r="C23" s="115"/>
      <c r="D23" s="115"/>
      <c r="E23" s="115"/>
      <c r="F23" s="115"/>
      <c r="G23" s="115"/>
      <c r="H23" s="115"/>
      <c r="I23" s="115"/>
      <c r="J23" s="115"/>
      <c r="K23" s="115"/>
      <c r="L23" s="115"/>
      <c r="M23" s="115"/>
      <c r="N23" s="115"/>
      <c r="O23" s="115"/>
      <c r="P23" s="115"/>
    </row>
    <row r="24" spans="1:16" x14ac:dyDescent="0.15">
      <c r="A24" s="115"/>
      <c r="B24" s="115"/>
      <c r="C24" s="115"/>
      <c r="D24" s="115"/>
      <c r="E24" s="115"/>
      <c r="F24" s="115"/>
      <c r="G24" s="115"/>
      <c r="H24" s="115"/>
      <c r="I24" s="115"/>
      <c r="J24" s="115"/>
      <c r="K24" s="115"/>
      <c r="L24" s="115"/>
      <c r="M24" s="115"/>
      <c r="N24" s="115"/>
      <c r="O24" s="115"/>
      <c r="P24" s="115"/>
    </row>
    <row r="25" spans="1:16" x14ac:dyDescent="0.15">
      <c r="A25" s="115"/>
      <c r="B25" s="115"/>
      <c r="C25" s="115"/>
      <c r="D25" s="115"/>
      <c r="E25" s="115"/>
      <c r="F25" s="115"/>
      <c r="G25" s="115"/>
      <c r="H25" s="115"/>
      <c r="I25" s="115"/>
      <c r="J25" s="115"/>
      <c r="K25" s="115"/>
      <c r="L25" s="115"/>
      <c r="M25" s="115"/>
      <c r="N25" s="115"/>
      <c r="O25" s="115"/>
      <c r="P25" s="115"/>
    </row>
    <row r="26" spans="1:16" x14ac:dyDescent="0.15">
      <c r="A26" s="115"/>
      <c r="B26" s="115"/>
      <c r="C26" s="115"/>
      <c r="D26" s="115"/>
      <c r="E26" s="115"/>
      <c r="F26" s="115"/>
      <c r="G26" s="115"/>
      <c r="H26" s="115"/>
      <c r="I26" s="115"/>
      <c r="J26" s="115"/>
      <c r="K26" s="115"/>
      <c r="L26" s="115"/>
      <c r="M26" s="115"/>
      <c r="N26" s="115"/>
      <c r="O26" s="115"/>
      <c r="P26" s="115"/>
    </row>
    <row r="27" spans="1:16" x14ac:dyDescent="0.15">
      <c r="A27" s="115"/>
      <c r="B27" s="115"/>
      <c r="C27" s="115"/>
      <c r="D27" s="115"/>
      <c r="E27" s="115"/>
      <c r="F27" s="115"/>
      <c r="G27" s="115"/>
      <c r="H27" s="115"/>
      <c r="I27" s="115"/>
      <c r="J27" s="115"/>
      <c r="K27" s="115"/>
      <c r="L27" s="115"/>
      <c r="M27" s="115"/>
      <c r="N27" s="115"/>
      <c r="O27" s="115"/>
      <c r="P27" s="115"/>
    </row>
    <row r="28" spans="1:16" x14ac:dyDescent="0.15">
      <c r="A28" s="115"/>
      <c r="B28" s="115"/>
      <c r="C28" s="115"/>
      <c r="D28" s="115"/>
      <c r="E28" s="115"/>
      <c r="F28" s="115"/>
      <c r="G28" s="115"/>
      <c r="H28" s="115"/>
      <c r="I28" s="115"/>
      <c r="J28" s="115"/>
      <c r="K28" s="115"/>
      <c r="L28" s="115"/>
      <c r="M28" s="115"/>
      <c r="N28" s="115"/>
      <c r="O28" s="115"/>
      <c r="P28" s="115"/>
    </row>
    <row r="29" spans="1:16" x14ac:dyDescent="0.15">
      <c r="A29" s="115"/>
      <c r="B29" s="115"/>
      <c r="C29" s="115"/>
      <c r="D29" s="115"/>
      <c r="E29" s="115"/>
      <c r="F29" s="115"/>
      <c r="G29" s="115"/>
      <c r="H29" s="115"/>
      <c r="I29" s="115"/>
      <c r="J29" s="115"/>
      <c r="K29" s="115"/>
      <c r="L29" s="115"/>
      <c r="M29" s="115"/>
      <c r="N29" s="115"/>
      <c r="O29" s="115"/>
      <c r="P29" s="115"/>
    </row>
    <row r="30" spans="1:16" x14ac:dyDescent="0.15">
      <c r="A30" s="115"/>
      <c r="B30" s="115"/>
      <c r="C30" s="115"/>
      <c r="D30" s="115"/>
      <c r="E30" s="115"/>
      <c r="F30" s="115"/>
      <c r="G30" s="115"/>
      <c r="H30" s="115"/>
      <c r="I30" s="115"/>
      <c r="J30" s="115"/>
      <c r="K30" s="115"/>
      <c r="L30" s="115"/>
      <c r="M30" s="115"/>
      <c r="N30" s="115"/>
      <c r="O30" s="115"/>
      <c r="P30" s="115"/>
    </row>
    <row r="31" spans="1:16" x14ac:dyDescent="0.15">
      <c r="A31" s="115"/>
      <c r="B31" s="115"/>
      <c r="C31" s="115"/>
      <c r="D31" s="115"/>
      <c r="E31" s="115"/>
      <c r="F31" s="115"/>
      <c r="G31" s="115"/>
      <c r="H31" s="115"/>
      <c r="I31" s="115"/>
      <c r="J31" s="115"/>
      <c r="K31" s="115"/>
      <c r="L31" s="115"/>
      <c r="M31" s="115"/>
      <c r="N31" s="115"/>
      <c r="O31" s="115"/>
      <c r="P31" s="115"/>
    </row>
    <row r="32" spans="1:16" x14ac:dyDescent="0.15">
      <c r="A32" s="115"/>
      <c r="B32" s="115"/>
      <c r="C32" s="115"/>
      <c r="D32" s="115"/>
      <c r="E32" s="115"/>
      <c r="F32" s="115"/>
      <c r="G32" s="115"/>
      <c r="H32" s="115"/>
      <c r="I32" s="115"/>
      <c r="J32" s="115"/>
      <c r="K32" s="115"/>
      <c r="L32" s="115"/>
      <c r="M32" s="115"/>
      <c r="N32" s="115"/>
      <c r="O32" s="115"/>
      <c r="P32" s="115"/>
    </row>
    <row r="33" spans="1:16" x14ac:dyDescent="0.15">
      <c r="A33" s="115"/>
      <c r="B33" s="115"/>
      <c r="C33" s="115"/>
      <c r="D33" s="115"/>
      <c r="E33" s="115"/>
      <c r="F33" s="115"/>
      <c r="G33" s="115"/>
      <c r="H33" s="115"/>
      <c r="I33" s="115"/>
      <c r="J33" s="115"/>
      <c r="K33" s="115"/>
      <c r="L33" s="115"/>
      <c r="M33" s="115"/>
      <c r="N33" s="115"/>
      <c r="O33" s="115"/>
      <c r="P33" s="115"/>
    </row>
    <row r="34" spans="1:16" x14ac:dyDescent="0.15">
      <c r="A34" s="115"/>
      <c r="B34" s="115"/>
      <c r="C34" s="115"/>
      <c r="D34" s="115"/>
      <c r="E34" s="115"/>
      <c r="F34" s="115"/>
      <c r="G34" s="115"/>
      <c r="H34" s="115"/>
      <c r="I34" s="115"/>
      <c r="J34" s="115"/>
      <c r="K34" s="115"/>
      <c r="L34" s="115"/>
      <c r="M34" s="115"/>
      <c r="N34" s="115"/>
      <c r="O34" s="115"/>
      <c r="P34" s="115"/>
    </row>
    <row r="35" spans="1:16" x14ac:dyDescent="0.15">
      <c r="A35" s="115"/>
      <c r="B35" s="115"/>
      <c r="C35" s="115"/>
      <c r="D35" s="115"/>
      <c r="E35" s="115"/>
      <c r="F35" s="115"/>
      <c r="G35" s="115"/>
      <c r="H35" s="115"/>
      <c r="I35" s="115"/>
      <c r="J35" s="115"/>
      <c r="K35" s="115"/>
      <c r="L35" s="115"/>
      <c r="M35" s="115"/>
      <c r="N35" s="115"/>
      <c r="O35" s="115"/>
      <c r="P35" s="115"/>
    </row>
    <row r="36" spans="1:16" x14ac:dyDescent="0.15">
      <c r="A36" s="115"/>
      <c r="B36" s="115"/>
      <c r="C36" s="115"/>
      <c r="D36" s="115"/>
      <c r="E36" s="115"/>
      <c r="F36" s="115"/>
      <c r="G36" s="115"/>
      <c r="H36" s="115"/>
      <c r="I36" s="115"/>
      <c r="J36" s="115"/>
      <c r="K36" s="115"/>
      <c r="L36" s="115"/>
      <c r="M36" s="115"/>
      <c r="N36" s="115"/>
      <c r="O36" s="115"/>
      <c r="P36" s="115"/>
    </row>
    <row r="37" spans="1:16" x14ac:dyDescent="0.15">
      <c r="A37" s="115"/>
      <c r="B37" s="115"/>
      <c r="C37" s="115"/>
      <c r="D37" s="115"/>
      <c r="E37" s="115"/>
      <c r="F37" s="115"/>
      <c r="G37" s="115"/>
      <c r="H37" s="115"/>
      <c r="I37" s="115"/>
      <c r="J37" s="115"/>
      <c r="K37" s="115"/>
      <c r="L37" s="115"/>
      <c r="M37" s="115"/>
      <c r="N37" s="115"/>
      <c r="O37" s="115"/>
      <c r="P37" s="115"/>
    </row>
    <row r="38" spans="1:16" x14ac:dyDescent="0.15">
      <c r="A38" s="115"/>
      <c r="B38" s="115"/>
      <c r="C38" s="115"/>
      <c r="D38" s="115"/>
      <c r="E38" s="115"/>
      <c r="F38" s="115"/>
      <c r="G38" s="115"/>
      <c r="H38" s="115"/>
      <c r="I38" s="115"/>
      <c r="J38" s="115"/>
      <c r="K38" s="115"/>
      <c r="L38" s="115"/>
      <c r="M38" s="115"/>
      <c r="N38" s="115"/>
      <c r="O38" s="115"/>
      <c r="P38" s="115"/>
    </row>
    <row r="39" spans="1:16" x14ac:dyDescent="0.15">
      <c r="A39" s="115"/>
      <c r="B39" s="115"/>
      <c r="C39" s="115"/>
      <c r="D39" s="115"/>
      <c r="E39" s="115"/>
      <c r="F39" s="115"/>
      <c r="G39" s="115"/>
      <c r="H39" s="115"/>
      <c r="I39" s="115"/>
      <c r="J39" s="115"/>
      <c r="K39" s="115"/>
      <c r="L39" s="115"/>
      <c r="M39" s="115"/>
      <c r="N39" s="115"/>
      <c r="O39" s="115"/>
      <c r="P39" s="115"/>
    </row>
    <row r="40" spans="1:16" x14ac:dyDescent="0.15">
      <c r="A40" s="115"/>
      <c r="B40" s="115"/>
      <c r="C40" s="115"/>
      <c r="D40" s="115"/>
      <c r="E40" s="115"/>
      <c r="F40" s="115"/>
      <c r="G40" s="115"/>
      <c r="H40" s="115"/>
      <c r="I40" s="115"/>
      <c r="J40" s="115"/>
      <c r="K40" s="115"/>
      <c r="L40" s="115"/>
      <c r="M40" s="115"/>
      <c r="N40" s="115"/>
      <c r="O40" s="115"/>
      <c r="P40" s="115"/>
    </row>
    <row r="41" spans="1:16" x14ac:dyDescent="0.15">
      <c r="A41" s="115"/>
      <c r="B41" s="115"/>
      <c r="C41" s="115"/>
      <c r="D41" s="115"/>
      <c r="E41" s="115"/>
      <c r="F41" s="115"/>
      <c r="G41" s="115"/>
      <c r="H41" s="115"/>
      <c r="I41" s="115"/>
      <c r="J41" s="115"/>
      <c r="K41" s="115"/>
      <c r="L41" s="115"/>
      <c r="M41" s="115"/>
      <c r="N41" s="115"/>
      <c r="O41" s="115"/>
      <c r="P41" s="115"/>
    </row>
    <row r="42" spans="1:16" x14ac:dyDescent="0.15">
      <c r="A42" s="115"/>
      <c r="B42" s="115"/>
      <c r="C42" s="115"/>
      <c r="D42" s="115"/>
      <c r="E42" s="115"/>
      <c r="F42" s="115"/>
      <c r="G42" s="115"/>
      <c r="H42" s="115"/>
      <c r="I42" s="115"/>
      <c r="J42" s="115"/>
      <c r="K42" s="115"/>
      <c r="L42" s="115"/>
      <c r="M42" s="115"/>
      <c r="N42" s="115"/>
      <c r="O42" s="115"/>
      <c r="P42" s="115"/>
    </row>
    <row r="43" spans="1:16" x14ac:dyDescent="0.15">
      <c r="A43" s="115"/>
      <c r="B43" s="115"/>
      <c r="C43" s="115"/>
      <c r="D43" s="115"/>
      <c r="E43" s="115"/>
      <c r="F43" s="115"/>
      <c r="G43" s="115"/>
      <c r="H43" s="115"/>
      <c r="I43" s="115"/>
      <c r="J43" s="115"/>
      <c r="K43" s="115"/>
      <c r="L43" s="115"/>
      <c r="M43" s="115"/>
      <c r="N43" s="115"/>
      <c r="O43" s="115"/>
      <c r="P43" s="115"/>
    </row>
    <row r="44" spans="1:16" x14ac:dyDescent="0.15">
      <c r="A44" s="115"/>
      <c r="B44" s="115"/>
      <c r="C44" s="115"/>
      <c r="D44" s="115"/>
      <c r="E44" s="115"/>
      <c r="F44" s="115"/>
      <c r="G44" s="115"/>
      <c r="H44" s="115"/>
      <c r="I44" s="115"/>
      <c r="J44" s="115"/>
      <c r="K44" s="115"/>
      <c r="L44" s="115"/>
      <c r="M44" s="115"/>
      <c r="N44" s="115"/>
      <c r="O44" s="115"/>
      <c r="P44" s="115"/>
    </row>
    <row r="45" spans="1:16" x14ac:dyDescent="0.15">
      <c r="A45" s="115"/>
      <c r="B45" s="115"/>
      <c r="C45" s="115"/>
      <c r="D45" s="115"/>
      <c r="E45" s="115"/>
      <c r="F45" s="115"/>
      <c r="G45" s="115"/>
      <c r="H45" s="115"/>
      <c r="I45" s="115"/>
      <c r="J45" s="115"/>
      <c r="K45" s="115"/>
      <c r="L45" s="115"/>
      <c r="M45" s="115"/>
      <c r="N45" s="115"/>
      <c r="O45" s="115"/>
      <c r="P45" s="115"/>
    </row>
  </sheetData>
  <sheetProtection sheet="1" objects="1" scenarios="1"/>
  <phoneticPr fontId="2" type="noConversion"/>
  <pageMargins left="0.75" right="0.75" top="1" bottom="1" header="0.5" footer="0.5"/>
  <pageSetup scale="94"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SSN</vt:lpstr>
      <vt:lpstr>Sunday</vt:lpstr>
      <vt:lpstr>Monday</vt:lpstr>
      <vt:lpstr>Tuesday</vt:lpstr>
      <vt:lpstr>Wednesday</vt:lpstr>
      <vt:lpstr>Thursday</vt:lpstr>
      <vt:lpstr>Friday</vt:lpstr>
      <vt:lpstr>Saturday</vt:lpstr>
      <vt:lpstr>.....</vt:lpstr>
      <vt:lpstr>1st AD-O</vt:lpstr>
      <vt:lpstr>1st AD-E</vt:lpstr>
      <vt:lpstr>2nd AD</vt:lpstr>
      <vt:lpstr>2nd 2nd AD</vt:lpstr>
      <vt:lpstr>Trainee</vt:lpstr>
      <vt:lpstr>PA-1</vt:lpstr>
      <vt:lpstr>PA-2</vt:lpstr>
      <vt:lpstr>DayP-1</vt:lpstr>
      <vt:lpstr>DayP-2</vt:lpstr>
      <vt:lpstr>DayP-3</vt:lpstr>
      <vt:lpstr>DayP-4</vt:lpstr>
      <vt:lpstr>DayP-5</vt:lpstr>
      <vt:lpstr>'1st AD-E'!Print_Area</vt:lpstr>
      <vt:lpstr>'1st AD-O'!Print_Area</vt:lpstr>
      <vt:lpstr>'2nd 2nd AD'!Print_Area</vt:lpstr>
      <vt:lpstr>'2nd AD'!Print_Area</vt:lpstr>
      <vt:lpstr>'DayP-1'!Print_Area</vt:lpstr>
      <vt:lpstr>'DayP-2'!Print_Area</vt:lpstr>
      <vt:lpstr>'DayP-3'!Print_Area</vt:lpstr>
      <vt:lpstr>'DayP-4'!Print_Area</vt:lpstr>
      <vt:lpstr>'DayP-5'!Print_Area</vt:lpstr>
      <vt:lpstr>Friday!Print_Area</vt:lpstr>
      <vt:lpstr>Monday!Print_Area</vt:lpstr>
      <vt:lpstr>'PA-1'!Print_Area</vt:lpstr>
      <vt:lpstr>'PA-2'!Print_Area</vt:lpstr>
      <vt:lpstr>Saturday!Print_Area</vt:lpstr>
      <vt:lpstr>SSN!Print_Area</vt:lpstr>
      <vt:lpstr>Sunday!Print_Area</vt:lpstr>
      <vt:lpstr>Thursday!Print_Area</vt:lpstr>
      <vt:lpstr>Trainee!Print_Area</vt:lpstr>
      <vt:lpstr>Tuesday!Print_Area</vt:lpstr>
      <vt:lpstr>Wednesday!Print_Area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PAYROLL CALCULATION SPREADSHEET</dc:title>
  <dc:creator>James Williams</dc:creator>
  <cp:lastModifiedBy>Microsoft Office User</cp:lastModifiedBy>
  <cp:lastPrinted>2013-09-16T22:49:17Z</cp:lastPrinted>
  <dcterms:created xsi:type="dcterms:W3CDTF">1999-07-06T16:48:03Z</dcterms:created>
  <dcterms:modified xsi:type="dcterms:W3CDTF">2021-03-25T01:21:43Z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NewReviewCycle">
    <vt:lpwstr/>
  </property>
</Properties>
</file>